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20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21.xml" ContentType="application/vnd.ms-excel.controlproperties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trlProps/ctrlProp22.xml" ContentType="application/vnd.ms-excel.controlproperties+xml"/>
  <Override PartName="/xl/comments5.xml" ContentType="application/vnd.openxmlformats-officedocument.spreadsheetml.comments+xml"/>
  <Override PartName="/xl/drawings/drawing7.xml" ContentType="application/vnd.openxmlformats-officedocument.drawing+xml"/>
  <Override PartName="/xl/ctrlProps/ctrlProp23.xml" ContentType="application/vnd.ms-excel.controlproperties+xml"/>
  <Override PartName="/xl/comments6.xml" ContentType="application/vnd.openxmlformats-officedocument.spreadsheetml.comments+xml"/>
  <Override PartName="/xl/drawings/drawing8.xml" ContentType="application/vnd.openxmlformats-officedocument.drawing+xml"/>
  <Override PartName="/xl/ctrlProps/ctrlProp24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tgbim\Desktop\"/>
    </mc:Choice>
  </mc:AlternateContent>
  <bookViews>
    <workbookView xWindow="0" yWindow="0" windowWidth="28800" windowHeight="12435" firstSheet="2" activeTab="2"/>
  </bookViews>
  <sheets>
    <sheet name="Formules" sheetId="3" state="hidden" r:id="rId1"/>
    <sheet name="Notice" sheetId="4" r:id="rId2"/>
    <sheet name="RECAP" sheetId="5" r:id="rId3"/>
    <sheet name="Fiche Données" sheetId="1" r:id="rId4"/>
    <sheet name="Base" sheetId="2" state="hidden" r:id="rId5"/>
    <sheet name="RDC" sheetId="6" r:id="rId6"/>
    <sheet name="R+1" sheetId="7" r:id="rId7"/>
    <sheet name="R+2" sheetId="8" r:id="rId8"/>
    <sheet name="R+3" sheetId="9" r:id="rId9"/>
  </sheets>
  <definedNames>
    <definedName name="Colonne_F">'Fiche Données'!$F:$F</definedName>
    <definedName name="Colonnes">'Fiche Données'!$G:$HA</definedName>
    <definedName name="Données_Base">'Fiche Données'!$F$5:$F$122,'Fiche Données'!$E$5:$E$8</definedName>
    <definedName name="Durée">OFFSET(RECAP!$T$74,0,0,1,COUNT(RECAP!$T$73:$EV$73))</definedName>
    <definedName name="Effectif">OFFSET(RECAP!$T$75,0,0,1,COUNT(RECAP!$T$73:$EV$73))</definedName>
    <definedName name="Oui_Non">Formules!$A$2:$A$3</definedName>
    <definedName name="Parpaing">'Fiche Données'!$B$129:$B$136</definedName>
    <definedName name="Plage">OFFSET(RECAP!$T$73,0,0,1,COUNT(RECAP!$T$73:$EV$73))</definedName>
    <definedName name="RECAP">RECAP!$T$68:$EV$69,RECAP!$T$71:$EV$71</definedName>
    <definedName name="solver_adj" localSheetId="4" hidden="1">Base!$R$59</definedName>
    <definedName name="solver_adj" localSheetId="6" hidden="1">'R+1'!$R$59</definedName>
    <definedName name="solver_adj" localSheetId="7" hidden="1">'R+2'!$R$59</definedName>
    <definedName name="solver_adj" localSheetId="8" hidden="1">'R+3'!$R$59</definedName>
    <definedName name="solver_adj" localSheetId="5" hidden="1">RDC!$R$59</definedName>
    <definedName name="solver_cvg" localSheetId="4" hidden="1">0.0001</definedName>
    <definedName name="solver_cvg" localSheetId="6" hidden="1">0.0001</definedName>
    <definedName name="solver_cvg" localSheetId="7" hidden="1">0.0001</definedName>
    <definedName name="solver_cvg" localSheetId="8" hidden="1">0.0001</definedName>
    <definedName name="solver_cvg" localSheetId="5" hidden="1">0.0001</definedName>
    <definedName name="solver_drv" localSheetId="4" hidden="1">1</definedName>
    <definedName name="solver_drv" localSheetId="6" hidden="1">1</definedName>
    <definedName name="solver_drv" localSheetId="7" hidden="1">1</definedName>
    <definedName name="solver_drv" localSheetId="8" hidden="1">1</definedName>
    <definedName name="solver_drv" localSheetId="5" hidden="1">1</definedName>
    <definedName name="solver_eng" localSheetId="4" hidden="1">1</definedName>
    <definedName name="solver_eng" localSheetId="6" hidden="1">1</definedName>
    <definedName name="solver_eng" localSheetId="7" hidden="1">1</definedName>
    <definedName name="solver_eng" localSheetId="8" hidden="1">1</definedName>
    <definedName name="solver_eng" localSheetId="5" hidden="1">1</definedName>
    <definedName name="solver_est" localSheetId="4" hidden="1">1</definedName>
    <definedName name="solver_est" localSheetId="6" hidden="1">1</definedName>
    <definedName name="solver_est" localSheetId="7" hidden="1">1</definedName>
    <definedName name="solver_est" localSheetId="8" hidden="1">1</definedName>
    <definedName name="solver_est" localSheetId="5" hidden="1">1</definedName>
    <definedName name="solver_itr" localSheetId="4" hidden="1">2147483647</definedName>
    <definedName name="solver_itr" localSheetId="6" hidden="1">2147483647</definedName>
    <definedName name="solver_itr" localSheetId="7" hidden="1">2147483647</definedName>
    <definedName name="solver_itr" localSheetId="8" hidden="1">2147483647</definedName>
    <definedName name="solver_itr" localSheetId="5" hidden="1">2147483647</definedName>
    <definedName name="solver_lhs1" localSheetId="4" hidden="1">Base!$H$59</definedName>
    <definedName name="solver_lhs1" localSheetId="6" hidden="1">'R+1'!$H$59</definedName>
    <definedName name="solver_lhs1" localSheetId="7" hidden="1">'R+2'!$H$59</definedName>
    <definedName name="solver_lhs1" localSheetId="8" hidden="1">'R+3'!$H$59</definedName>
    <definedName name="solver_lhs1" localSheetId="5" hidden="1">RDC!$H$59</definedName>
    <definedName name="solver_mip" localSheetId="4" hidden="1">2147483647</definedName>
    <definedName name="solver_mip" localSheetId="6" hidden="1">2147483647</definedName>
    <definedName name="solver_mip" localSheetId="7" hidden="1">2147483647</definedName>
    <definedName name="solver_mip" localSheetId="8" hidden="1">2147483647</definedName>
    <definedName name="solver_mip" localSheetId="5" hidden="1">2147483647</definedName>
    <definedName name="solver_mni" localSheetId="4" hidden="1">30</definedName>
    <definedName name="solver_mni" localSheetId="6" hidden="1">30</definedName>
    <definedName name="solver_mni" localSheetId="7" hidden="1">30</definedName>
    <definedName name="solver_mni" localSheetId="8" hidden="1">30</definedName>
    <definedName name="solver_mni" localSheetId="5" hidden="1">30</definedName>
    <definedName name="solver_mrt" localSheetId="4" hidden="1">0.075</definedName>
    <definedName name="solver_mrt" localSheetId="6" hidden="1">0.075</definedName>
    <definedName name="solver_mrt" localSheetId="7" hidden="1">0.075</definedName>
    <definedName name="solver_mrt" localSheetId="8" hidden="1">0.075</definedName>
    <definedName name="solver_mrt" localSheetId="5" hidden="1">0.075</definedName>
    <definedName name="solver_msl" localSheetId="4" hidden="1">2</definedName>
    <definedName name="solver_msl" localSheetId="6" hidden="1">2</definedName>
    <definedName name="solver_msl" localSheetId="7" hidden="1">2</definedName>
    <definedName name="solver_msl" localSheetId="8" hidden="1">2</definedName>
    <definedName name="solver_msl" localSheetId="5" hidden="1">2</definedName>
    <definedName name="solver_neg" localSheetId="4" hidden="1">1</definedName>
    <definedName name="solver_neg" localSheetId="6" hidden="1">1</definedName>
    <definedName name="solver_neg" localSheetId="7" hidden="1">1</definedName>
    <definedName name="solver_neg" localSheetId="8" hidden="1">1</definedName>
    <definedName name="solver_neg" localSheetId="5" hidden="1">1</definedName>
    <definedName name="solver_nod" localSheetId="4" hidden="1">2147483647</definedName>
    <definedName name="solver_nod" localSheetId="6" hidden="1">2147483647</definedName>
    <definedName name="solver_nod" localSheetId="7" hidden="1">2147483647</definedName>
    <definedName name="solver_nod" localSheetId="8" hidden="1">2147483647</definedName>
    <definedName name="solver_nod" localSheetId="5" hidden="1">2147483647</definedName>
    <definedName name="solver_num" localSheetId="4" hidden="1">0</definedName>
    <definedName name="solver_num" localSheetId="6" hidden="1">0</definedName>
    <definedName name="solver_num" localSheetId="7" hidden="1">0</definedName>
    <definedName name="solver_num" localSheetId="8" hidden="1">0</definedName>
    <definedName name="solver_num" localSheetId="5" hidden="1">0</definedName>
    <definedName name="solver_nwt" localSheetId="4" hidden="1">1</definedName>
    <definedName name="solver_nwt" localSheetId="6" hidden="1">1</definedName>
    <definedName name="solver_nwt" localSheetId="7" hidden="1">1</definedName>
    <definedName name="solver_nwt" localSheetId="8" hidden="1">1</definedName>
    <definedName name="solver_nwt" localSheetId="5" hidden="1">1</definedName>
    <definedName name="solver_opt" localSheetId="4" hidden="1">Base!$H$59</definedName>
    <definedName name="solver_opt" localSheetId="6" hidden="1">'R+1'!$H$59</definedName>
    <definedName name="solver_opt" localSheetId="7" hidden="1">'R+2'!$H$59</definedName>
    <definedName name="solver_opt" localSheetId="8" hidden="1">'R+3'!$H$59</definedName>
    <definedName name="solver_opt" localSheetId="5" hidden="1">RDC!$H$59</definedName>
    <definedName name="solver_pre" localSheetId="4" hidden="1">0.000001</definedName>
    <definedName name="solver_pre" localSheetId="6" hidden="1">0.000001</definedName>
    <definedName name="solver_pre" localSheetId="7" hidden="1">0.000001</definedName>
    <definedName name="solver_pre" localSheetId="8" hidden="1">0.000001</definedName>
    <definedName name="solver_pre" localSheetId="5" hidden="1">0.000001</definedName>
    <definedName name="solver_rbv" localSheetId="4" hidden="1">1</definedName>
    <definedName name="solver_rbv" localSheetId="6" hidden="1">1</definedName>
    <definedName name="solver_rbv" localSheetId="7" hidden="1">1</definedName>
    <definedName name="solver_rbv" localSheetId="8" hidden="1">1</definedName>
    <definedName name="solver_rbv" localSheetId="5" hidden="1">1</definedName>
    <definedName name="solver_rel1" localSheetId="4" hidden="1">2</definedName>
    <definedName name="solver_rel1" localSheetId="6" hidden="1">2</definedName>
    <definedName name="solver_rel1" localSheetId="7" hidden="1">2</definedName>
    <definedName name="solver_rel1" localSheetId="8" hidden="1">2</definedName>
    <definedName name="solver_rel1" localSheetId="5" hidden="1">2</definedName>
    <definedName name="solver_rhs1" localSheetId="4" hidden="1">VAR</definedName>
    <definedName name="solver_rhs1" localSheetId="6" hidden="1">'R+1'!VAR</definedName>
    <definedName name="solver_rhs1" localSheetId="7" hidden="1">'R+2'!VAR</definedName>
    <definedName name="solver_rhs1" localSheetId="8" hidden="1">'R+3'!VAR</definedName>
    <definedName name="solver_rhs1" localSheetId="5" hidden="1">RDC!VAR</definedName>
    <definedName name="solver_rlx" localSheetId="4" hidden="1">2</definedName>
    <definedName name="solver_rlx" localSheetId="6" hidden="1">2</definedName>
    <definedName name="solver_rlx" localSheetId="7" hidden="1">2</definedName>
    <definedName name="solver_rlx" localSheetId="8" hidden="1">2</definedName>
    <definedName name="solver_rlx" localSheetId="5" hidden="1">2</definedName>
    <definedName name="solver_rsd" localSheetId="4" hidden="1">0</definedName>
    <definedName name="solver_rsd" localSheetId="6" hidden="1">0</definedName>
    <definedName name="solver_rsd" localSheetId="7" hidden="1">0</definedName>
    <definedName name="solver_rsd" localSheetId="8" hidden="1">0</definedName>
    <definedName name="solver_rsd" localSheetId="5" hidden="1">0</definedName>
    <definedName name="solver_scl" localSheetId="4" hidden="1">1</definedName>
    <definedName name="solver_scl" localSheetId="6" hidden="1">1</definedName>
    <definedName name="solver_scl" localSheetId="7" hidden="1">1</definedName>
    <definedName name="solver_scl" localSheetId="8" hidden="1">1</definedName>
    <definedName name="solver_scl" localSheetId="5" hidden="1">1</definedName>
    <definedName name="solver_sho" localSheetId="4" hidden="1">2</definedName>
    <definedName name="solver_sho" localSheetId="6" hidden="1">2</definedName>
    <definedName name="solver_sho" localSheetId="7" hidden="1">2</definedName>
    <definedName name="solver_sho" localSheetId="8" hidden="1">2</definedName>
    <definedName name="solver_sho" localSheetId="5" hidden="1">2</definedName>
    <definedName name="solver_ssz" localSheetId="4" hidden="1">100</definedName>
    <definedName name="solver_ssz" localSheetId="6" hidden="1">100</definedName>
    <definedName name="solver_ssz" localSheetId="7" hidden="1">100</definedName>
    <definedName name="solver_ssz" localSheetId="8" hidden="1">100</definedName>
    <definedName name="solver_ssz" localSheetId="5" hidden="1">100</definedName>
    <definedName name="solver_tim" localSheetId="4" hidden="1">2147483647</definedName>
    <definedName name="solver_tim" localSheetId="6" hidden="1">2147483647</definedName>
    <definedName name="solver_tim" localSheetId="7" hidden="1">2147483647</definedName>
    <definedName name="solver_tim" localSheetId="8" hidden="1">2147483647</definedName>
    <definedName name="solver_tim" localSheetId="5" hidden="1">2147483647</definedName>
    <definedName name="solver_tol" localSheetId="4" hidden="1">0.01</definedName>
    <definedName name="solver_tol" localSheetId="6" hidden="1">0.01</definedName>
    <definedName name="solver_tol" localSheetId="7" hidden="1">0.01</definedName>
    <definedName name="solver_tol" localSheetId="8" hidden="1">0.01</definedName>
    <definedName name="solver_tol" localSheetId="5" hidden="1">0.01</definedName>
    <definedName name="solver_typ" localSheetId="4" hidden="1">2</definedName>
    <definedName name="solver_typ" localSheetId="6" hidden="1">2</definedName>
    <definedName name="solver_typ" localSheetId="7" hidden="1">2</definedName>
    <definedName name="solver_typ" localSheetId="8" hidden="1">2</definedName>
    <definedName name="solver_typ" localSheetId="5" hidden="1">2</definedName>
    <definedName name="solver_val" localSheetId="4" hidden="1">0</definedName>
    <definedName name="solver_val" localSheetId="6" hidden="1">0</definedName>
    <definedName name="solver_val" localSheetId="7" hidden="1">0</definedName>
    <definedName name="solver_val" localSheetId="8" hidden="1">0</definedName>
    <definedName name="solver_val" localSheetId="5" hidden="1">0</definedName>
    <definedName name="solver_ver" localSheetId="4" hidden="1">3</definedName>
    <definedName name="solver_ver" localSheetId="6" hidden="1">3</definedName>
    <definedName name="solver_ver" localSheetId="7" hidden="1">3</definedName>
    <definedName name="solver_ver" localSheetId="8" hidden="1">3</definedName>
    <definedName name="solver_ver" localSheetId="5" hidden="1">3</definedName>
    <definedName name="VAR" localSheetId="6">'R+1'!$R$59</definedName>
    <definedName name="VAR" localSheetId="7">'R+2'!$R$59</definedName>
    <definedName name="VAR" localSheetId="8">'R+3'!$R$59</definedName>
    <definedName name="VAR" localSheetId="5">RDC!$R$59</definedName>
    <definedName name="VAR">Base!$R$59</definedName>
    <definedName name="_xlnm.Print_Area" localSheetId="4">Base!$B$1:$P$353</definedName>
    <definedName name="_xlnm.Print_Area" localSheetId="6">'R+1'!$B$1:$P$353</definedName>
    <definedName name="_xlnm.Print_Area" localSheetId="7">'R+2'!$B$1:$P$353</definedName>
    <definedName name="_xlnm.Print_Area" localSheetId="8">'R+3'!$B$1:$P$353</definedName>
    <definedName name="_xlnm.Print_Area" localSheetId="5">RDC!$B$1:$P$353</definedName>
    <definedName name="_xlnm.Print_Area" localSheetId="2">RECAP!$A$1:$L$59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74" i="5" l="1"/>
  <c r="U74" i="5"/>
  <c r="U374" i="9"/>
  <c r="U371" i="9"/>
  <c r="AB371" i="9" s="1"/>
  <c r="U368" i="9"/>
  <c r="AB368" i="9" s="1"/>
  <c r="U357" i="9"/>
  <c r="U356" i="9"/>
  <c r="Z348" i="9"/>
  <c r="Z338" i="9"/>
  <c r="J287" i="9"/>
  <c r="H287" i="9"/>
  <c r="B287" i="9"/>
  <c r="I284" i="9"/>
  <c r="I283" i="9"/>
  <c r="K283" i="9" s="1"/>
  <c r="N282" i="9"/>
  <c r="I282" i="9"/>
  <c r="I279" i="9"/>
  <c r="K279" i="9" s="1"/>
  <c r="I278" i="9"/>
  <c r="K278" i="9" s="1"/>
  <c r="I276" i="9"/>
  <c r="I277" i="9" s="1"/>
  <c r="K277" i="9" s="1"/>
  <c r="I275" i="9"/>
  <c r="G275" i="9"/>
  <c r="E275" i="9"/>
  <c r="I271" i="9"/>
  <c r="K271" i="9" s="1"/>
  <c r="I270" i="9"/>
  <c r="K270" i="9" s="1"/>
  <c r="I268" i="9"/>
  <c r="I266" i="9"/>
  <c r="K266" i="9" s="1"/>
  <c r="I263" i="9"/>
  <c r="K263" i="9" s="1"/>
  <c r="I261" i="9"/>
  <c r="K261" i="9" s="1"/>
  <c r="N260" i="9"/>
  <c r="I260" i="9" s="1"/>
  <c r="K260" i="9" s="1"/>
  <c r="O256" i="9"/>
  <c r="K254" i="9"/>
  <c r="I254" i="9"/>
  <c r="N253" i="9"/>
  <c r="N252" i="9"/>
  <c r="I252" i="9" s="1"/>
  <c r="K252" i="9" s="1"/>
  <c r="N251" i="9"/>
  <c r="I251" i="9" s="1"/>
  <c r="K251" i="9" s="1"/>
  <c r="N250" i="9"/>
  <c r="I250" i="9" s="1"/>
  <c r="K250" i="9" s="1"/>
  <c r="I249" i="9"/>
  <c r="K249" i="9" s="1"/>
  <c r="N248" i="9"/>
  <c r="I248" i="9"/>
  <c r="G248" i="9"/>
  <c r="N247" i="9"/>
  <c r="I247" i="9"/>
  <c r="K247" i="9" s="1"/>
  <c r="I245" i="9"/>
  <c r="K245" i="9" s="1"/>
  <c r="I244" i="9"/>
  <c r="K244" i="9" s="1"/>
  <c r="I242" i="9"/>
  <c r="I243" i="9" s="1"/>
  <c r="K243" i="9" s="1"/>
  <c r="I240" i="9"/>
  <c r="I241" i="9" s="1"/>
  <c r="K241" i="9" s="1"/>
  <c r="I236" i="9"/>
  <c r="K236" i="9" s="1"/>
  <c r="N234" i="9"/>
  <c r="I234" i="9" s="1"/>
  <c r="K234" i="9" s="1"/>
  <c r="N232" i="9"/>
  <c r="I232" i="9" s="1"/>
  <c r="K232" i="9" s="1"/>
  <c r="I231" i="9"/>
  <c r="I233" i="9" s="1"/>
  <c r="K233" i="9" s="1"/>
  <c r="I228" i="9"/>
  <c r="K228" i="9" s="1"/>
  <c r="I226" i="9"/>
  <c r="I227" i="9" s="1"/>
  <c r="K227" i="9" s="1"/>
  <c r="I225" i="9"/>
  <c r="K225" i="9" s="1"/>
  <c r="I224" i="9"/>
  <c r="K224" i="9" s="1"/>
  <c r="M221" i="9"/>
  <c r="I221" i="9" s="1"/>
  <c r="K221" i="9" s="1"/>
  <c r="M220" i="9"/>
  <c r="I220" i="9"/>
  <c r="K220" i="9" s="1"/>
  <c r="M219" i="9"/>
  <c r="I219" i="9" s="1"/>
  <c r="M218" i="9"/>
  <c r="I218" i="9"/>
  <c r="K218" i="9" s="1"/>
  <c r="O212" i="9"/>
  <c r="J208" i="9"/>
  <c r="H208" i="9"/>
  <c r="B208" i="9"/>
  <c r="C206" i="9"/>
  <c r="O205" i="9"/>
  <c r="J205" i="9"/>
  <c r="O203" i="9"/>
  <c r="Q202" i="9"/>
  <c r="Z356" i="9" s="1"/>
  <c r="Q198" i="9"/>
  <c r="Z364" i="9" s="1"/>
  <c r="Q197" i="9"/>
  <c r="Z357" i="9" s="1"/>
  <c r="Q196" i="9"/>
  <c r="Z374" i="9" s="1"/>
  <c r="AB374" i="9" s="1"/>
  <c r="AC371" i="9" s="1"/>
  <c r="H295" i="9" s="1"/>
  <c r="Q192" i="9"/>
  <c r="Z352" i="9" s="1"/>
  <c r="Q188" i="9"/>
  <c r="Z351" i="9" s="1"/>
  <c r="Q184" i="9"/>
  <c r="Z350" i="9" s="1"/>
  <c r="O184" i="9"/>
  <c r="Q174" i="9"/>
  <c r="Z349" i="9" s="1"/>
  <c r="O174" i="9"/>
  <c r="Q172" i="9"/>
  <c r="O172" i="9"/>
  <c r="O171" i="9"/>
  <c r="H170" i="9"/>
  <c r="I262" i="9" s="1"/>
  <c r="Q166" i="9"/>
  <c r="Z345" i="9" s="1"/>
  <c r="O166" i="9"/>
  <c r="Q160" i="9"/>
  <c r="Z344" i="9" s="1"/>
  <c r="O160" i="9"/>
  <c r="Q154" i="9"/>
  <c r="Z343" i="9" s="1"/>
  <c r="O154" i="9"/>
  <c r="Q150" i="9"/>
  <c r="Z342" i="9" s="1"/>
  <c r="O148" i="9"/>
  <c r="Q147" i="9"/>
  <c r="Z336" i="9" s="1"/>
  <c r="O147" i="9"/>
  <c r="Q145" i="9"/>
  <c r="Z337" i="9" s="1"/>
  <c r="O145" i="9"/>
  <c r="Q143" i="9"/>
  <c r="Z335" i="9" s="1"/>
  <c r="O143" i="9"/>
  <c r="Q142" i="9"/>
  <c r="O142" i="9"/>
  <c r="Q140" i="9"/>
  <c r="O140" i="9"/>
  <c r="O138" i="9"/>
  <c r="Q136" i="9"/>
  <c r="Z327" i="9" s="1"/>
  <c r="O136" i="9"/>
  <c r="Q134" i="9"/>
  <c r="Z339" i="9" s="1"/>
  <c r="O134" i="9"/>
  <c r="Q130" i="9"/>
  <c r="Z332" i="9" s="1"/>
  <c r="Q128" i="9"/>
  <c r="O128" i="9"/>
  <c r="Q126" i="9"/>
  <c r="Z329" i="9" s="1"/>
  <c r="O126" i="9"/>
  <c r="Q124" i="9"/>
  <c r="Q122" i="9"/>
  <c r="H120" i="9"/>
  <c r="M222" i="9" s="1"/>
  <c r="I222" i="9" s="1"/>
  <c r="K222" i="9" s="1"/>
  <c r="Q106" i="9"/>
  <c r="H104" i="9"/>
  <c r="I223" i="9" s="1"/>
  <c r="K223" i="9" s="1"/>
  <c r="X102" i="9"/>
  <c r="Q102" i="9"/>
  <c r="Z325" i="9" s="1"/>
  <c r="P102" i="9"/>
  <c r="O102" i="9"/>
  <c r="X100" i="9"/>
  <c r="Q100" i="9"/>
  <c r="Z323" i="9" s="1"/>
  <c r="P100" i="9"/>
  <c r="O100" i="9"/>
  <c r="X98" i="9"/>
  <c r="Q98" i="9"/>
  <c r="Z322" i="9" s="1"/>
  <c r="P98" i="9"/>
  <c r="O98" i="9"/>
  <c r="X96" i="9"/>
  <c r="Q96" i="9"/>
  <c r="Z320" i="9" s="1"/>
  <c r="P96" i="9"/>
  <c r="O96" i="9"/>
  <c r="X94" i="9"/>
  <c r="Q94" i="9"/>
  <c r="Z319" i="9" s="1"/>
  <c r="P94" i="9"/>
  <c r="O94" i="9"/>
  <c r="X92" i="9"/>
  <c r="Q92" i="9"/>
  <c r="Z317" i="9" s="1"/>
  <c r="P92" i="9"/>
  <c r="O92" i="9"/>
  <c r="X90" i="9"/>
  <c r="Q90" i="9"/>
  <c r="Z316" i="9" s="1"/>
  <c r="P90" i="9"/>
  <c r="O90" i="9"/>
  <c r="X88" i="9"/>
  <c r="Q88" i="9"/>
  <c r="Z314" i="9" s="1"/>
  <c r="P88" i="9"/>
  <c r="O88" i="9"/>
  <c r="X86" i="9"/>
  <c r="Q86" i="9"/>
  <c r="Z313" i="9" s="1"/>
  <c r="P86" i="9"/>
  <c r="O86" i="9"/>
  <c r="X84" i="9"/>
  <c r="Q84" i="9"/>
  <c r="Z309" i="9" s="1"/>
  <c r="P84" i="9"/>
  <c r="O84" i="9"/>
  <c r="X82" i="9"/>
  <c r="Q82" i="9"/>
  <c r="Z307" i="9" s="1"/>
  <c r="P82" i="9"/>
  <c r="O82" i="9"/>
  <c r="X80" i="9"/>
  <c r="Q80" i="9"/>
  <c r="Z306" i="9" s="1"/>
  <c r="P80" i="9"/>
  <c r="O80" i="9"/>
  <c r="X78" i="9"/>
  <c r="Q78" i="9"/>
  <c r="Z304" i="9" s="1"/>
  <c r="P78" i="9"/>
  <c r="O78" i="9"/>
  <c r="X76" i="9"/>
  <c r="Q76" i="9"/>
  <c r="Z303" i="9" s="1"/>
  <c r="P76" i="9"/>
  <c r="O76" i="9"/>
  <c r="X74" i="9"/>
  <c r="Q74" i="9"/>
  <c r="Z301" i="9" s="1"/>
  <c r="P74" i="9"/>
  <c r="O74" i="9"/>
  <c r="X72" i="9"/>
  <c r="Q72" i="9"/>
  <c r="Z300" i="9" s="1"/>
  <c r="P72" i="9"/>
  <c r="O72" i="9"/>
  <c r="X70" i="9"/>
  <c r="Q70" i="9"/>
  <c r="Z298" i="9" s="1"/>
  <c r="P70" i="9"/>
  <c r="O70" i="9"/>
  <c r="X68" i="9"/>
  <c r="Q68" i="9"/>
  <c r="Z297" i="9" s="1"/>
  <c r="J65" i="9"/>
  <c r="H65" i="9"/>
  <c r="B65" i="9"/>
  <c r="O38" i="9"/>
  <c r="E33" i="9"/>
  <c r="E31" i="9"/>
  <c r="E29" i="9"/>
  <c r="E27" i="9"/>
  <c r="E26" i="9"/>
  <c r="E14" i="9"/>
  <c r="P287" i="9" s="1"/>
  <c r="U374" i="8"/>
  <c r="U371" i="8"/>
  <c r="AB371" i="8" s="1"/>
  <c r="U368" i="8"/>
  <c r="AB368" i="8" s="1"/>
  <c r="U357" i="8"/>
  <c r="U356" i="8"/>
  <c r="AB356" i="8" s="1"/>
  <c r="Z348" i="8"/>
  <c r="Z342" i="8"/>
  <c r="Z327" i="8"/>
  <c r="Z300" i="8"/>
  <c r="Z297" i="8"/>
  <c r="J287" i="8"/>
  <c r="H287" i="8"/>
  <c r="B287" i="8"/>
  <c r="I284" i="8"/>
  <c r="I283" i="8"/>
  <c r="K283" i="8" s="1"/>
  <c r="N282" i="8"/>
  <c r="I282" i="8"/>
  <c r="I279" i="8"/>
  <c r="K279" i="8" s="1"/>
  <c r="I278" i="8"/>
  <c r="K278" i="8" s="1"/>
  <c r="I276" i="8"/>
  <c r="K276" i="8" s="1"/>
  <c r="I275" i="8"/>
  <c r="G275" i="8"/>
  <c r="E275" i="8"/>
  <c r="I272" i="8"/>
  <c r="K272" i="8" s="1"/>
  <c r="I271" i="8"/>
  <c r="K271" i="8" s="1"/>
  <c r="I270" i="8"/>
  <c r="K270" i="8" s="1"/>
  <c r="I268" i="8"/>
  <c r="K268" i="8" s="1"/>
  <c r="I266" i="8"/>
  <c r="I267" i="8" s="1"/>
  <c r="K267" i="8" s="1"/>
  <c r="I263" i="8"/>
  <c r="K263" i="8" s="1"/>
  <c r="I261" i="8"/>
  <c r="K261" i="8" s="1"/>
  <c r="N260" i="8"/>
  <c r="I260" i="8" s="1"/>
  <c r="K260" i="8" s="1"/>
  <c r="O256" i="8"/>
  <c r="I254" i="8"/>
  <c r="K254" i="8" s="1"/>
  <c r="N253" i="8"/>
  <c r="N252" i="8"/>
  <c r="I252" i="8" s="1"/>
  <c r="K252" i="8" s="1"/>
  <c r="N251" i="8"/>
  <c r="I251" i="8" s="1"/>
  <c r="K251" i="8" s="1"/>
  <c r="N250" i="8"/>
  <c r="I250" i="8" s="1"/>
  <c r="K250" i="8" s="1"/>
  <c r="I249" i="8"/>
  <c r="K249" i="8" s="1"/>
  <c r="N248" i="8"/>
  <c r="I248" i="8"/>
  <c r="G248" i="8"/>
  <c r="K248" i="8" s="1"/>
  <c r="N247" i="8"/>
  <c r="I247" i="8"/>
  <c r="K247" i="8" s="1"/>
  <c r="I245" i="8"/>
  <c r="K245" i="8" s="1"/>
  <c r="I244" i="8"/>
  <c r="K244" i="8" s="1"/>
  <c r="I243" i="8"/>
  <c r="K243" i="8" s="1"/>
  <c r="K242" i="8"/>
  <c r="I242" i="8"/>
  <c r="I240" i="8"/>
  <c r="I236" i="8"/>
  <c r="K236" i="8" s="1"/>
  <c r="N234" i="8"/>
  <c r="I234" i="8" s="1"/>
  <c r="K234" i="8" s="1"/>
  <c r="N232" i="8"/>
  <c r="I232" i="8" s="1"/>
  <c r="K232" i="8" s="1"/>
  <c r="I231" i="8"/>
  <c r="I233" i="8" s="1"/>
  <c r="K233" i="8" s="1"/>
  <c r="I228" i="8"/>
  <c r="K228" i="8" s="1"/>
  <c r="I226" i="8"/>
  <c r="K226" i="8" s="1"/>
  <c r="I225" i="8"/>
  <c r="K225" i="8" s="1"/>
  <c r="I224" i="8"/>
  <c r="K224" i="8" s="1"/>
  <c r="I223" i="8"/>
  <c r="K223" i="8" s="1"/>
  <c r="M221" i="8"/>
  <c r="I221" i="8" s="1"/>
  <c r="K221" i="8" s="1"/>
  <c r="M220" i="8"/>
  <c r="I220" i="8"/>
  <c r="K220" i="8" s="1"/>
  <c r="M219" i="8"/>
  <c r="I219" i="8" s="1"/>
  <c r="K219" i="8" s="1"/>
  <c r="M218" i="8"/>
  <c r="I218" i="8"/>
  <c r="K218" i="8" s="1"/>
  <c r="O212" i="8"/>
  <c r="J208" i="8"/>
  <c r="H208" i="8"/>
  <c r="B208" i="8"/>
  <c r="C206" i="8"/>
  <c r="O205" i="8"/>
  <c r="J205" i="8"/>
  <c r="O203" i="8"/>
  <c r="Q202" i="8"/>
  <c r="Z356" i="8" s="1"/>
  <c r="Q198" i="8"/>
  <c r="Z364" i="8" s="1"/>
  <c r="Q197" i="8"/>
  <c r="Z357" i="8" s="1"/>
  <c r="Q196" i="8"/>
  <c r="Z374" i="8" s="1"/>
  <c r="Q192" i="8"/>
  <c r="Z352" i="8" s="1"/>
  <c r="Q188" i="8"/>
  <c r="Z351" i="8" s="1"/>
  <c r="Q184" i="8"/>
  <c r="Z350" i="8" s="1"/>
  <c r="O184" i="8"/>
  <c r="Q174" i="8"/>
  <c r="Z349" i="8" s="1"/>
  <c r="O174" i="8"/>
  <c r="Q172" i="8"/>
  <c r="O172" i="8"/>
  <c r="O171" i="8"/>
  <c r="H170" i="8"/>
  <c r="I262" i="8" s="1"/>
  <c r="K262" i="8" s="1"/>
  <c r="Q166" i="8"/>
  <c r="Z345" i="8" s="1"/>
  <c r="O166" i="8"/>
  <c r="Q160" i="8"/>
  <c r="Z344" i="8" s="1"/>
  <c r="O160" i="8"/>
  <c r="Q154" i="8"/>
  <c r="Z343" i="8" s="1"/>
  <c r="O154" i="8"/>
  <c r="Q150" i="8"/>
  <c r="O148" i="8"/>
  <c r="Q147" i="8"/>
  <c r="Z336" i="8" s="1"/>
  <c r="O147" i="8"/>
  <c r="Q145" i="8"/>
  <c r="Z337" i="8" s="1"/>
  <c r="O145" i="8"/>
  <c r="Q143" i="8"/>
  <c r="Z335" i="8" s="1"/>
  <c r="O143" i="8"/>
  <c r="Q142" i="8"/>
  <c r="Z338" i="8" s="1"/>
  <c r="O142" i="8"/>
  <c r="Q140" i="8"/>
  <c r="O140" i="8"/>
  <c r="O138" i="8"/>
  <c r="Q136" i="8"/>
  <c r="O136" i="8"/>
  <c r="Q134" i="8"/>
  <c r="Z339" i="8" s="1"/>
  <c r="O134" i="8"/>
  <c r="Q130" i="8"/>
  <c r="Z332" i="8" s="1"/>
  <c r="Q128" i="8"/>
  <c r="O128" i="8"/>
  <c r="Q126" i="8"/>
  <c r="Z329" i="8" s="1"/>
  <c r="O126" i="8"/>
  <c r="Q124" i="8"/>
  <c r="Q122" i="8"/>
  <c r="H120" i="8"/>
  <c r="M222" i="8" s="1"/>
  <c r="I222" i="8" s="1"/>
  <c r="K222" i="8" s="1"/>
  <c r="Q106" i="8"/>
  <c r="H104" i="8"/>
  <c r="X102" i="8"/>
  <c r="Q102" i="8"/>
  <c r="Z325" i="8" s="1"/>
  <c r="P102" i="8"/>
  <c r="O102" i="8"/>
  <c r="X100" i="8"/>
  <c r="Q100" i="8"/>
  <c r="Z323" i="8" s="1"/>
  <c r="P100" i="8"/>
  <c r="O100" i="8"/>
  <c r="X98" i="8"/>
  <c r="Q98" i="8"/>
  <c r="Z322" i="8" s="1"/>
  <c r="P98" i="8"/>
  <c r="O98" i="8"/>
  <c r="X96" i="8"/>
  <c r="Q96" i="8"/>
  <c r="Z320" i="8" s="1"/>
  <c r="P96" i="8"/>
  <c r="O96" i="8"/>
  <c r="X94" i="8"/>
  <c r="Q94" i="8"/>
  <c r="Z319" i="8" s="1"/>
  <c r="P94" i="8"/>
  <c r="O94" i="8"/>
  <c r="X92" i="8"/>
  <c r="Q92" i="8"/>
  <c r="Z317" i="8" s="1"/>
  <c r="P92" i="8"/>
  <c r="O92" i="8"/>
  <c r="X90" i="8"/>
  <c r="Q90" i="8"/>
  <c r="Z316" i="8" s="1"/>
  <c r="P90" i="8"/>
  <c r="O90" i="8"/>
  <c r="X88" i="8"/>
  <c r="Q88" i="8"/>
  <c r="Z314" i="8" s="1"/>
  <c r="P88" i="8"/>
  <c r="O88" i="8"/>
  <c r="X86" i="8"/>
  <c r="Q86" i="8"/>
  <c r="Z313" i="8" s="1"/>
  <c r="P86" i="8"/>
  <c r="O86" i="8"/>
  <c r="X84" i="8"/>
  <c r="Q84" i="8"/>
  <c r="Z309" i="8" s="1"/>
  <c r="P84" i="8"/>
  <c r="O84" i="8"/>
  <c r="X82" i="8"/>
  <c r="Q82" i="8"/>
  <c r="Z307" i="8" s="1"/>
  <c r="P82" i="8"/>
  <c r="O82" i="8"/>
  <c r="X80" i="8"/>
  <c r="Q80" i="8"/>
  <c r="Z306" i="8" s="1"/>
  <c r="P80" i="8"/>
  <c r="O80" i="8"/>
  <c r="X78" i="8"/>
  <c r="Q78" i="8"/>
  <c r="Z304" i="8" s="1"/>
  <c r="P78" i="8"/>
  <c r="O78" i="8"/>
  <c r="X76" i="8"/>
  <c r="Q76" i="8"/>
  <c r="Z303" i="8" s="1"/>
  <c r="P76" i="8"/>
  <c r="O76" i="8"/>
  <c r="X74" i="8"/>
  <c r="Q74" i="8"/>
  <c r="Z301" i="8" s="1"/>
  <c r="P74" i="8"/>
  <c r="O74" i="8"/>
  <c r="X72" i="8"/>
  <c r="Q72" i="8"/>
  <c r="P72" i="8"/>
  <c r="O72" i="8"/>
  <c r="X70" i="8"/>
  <c r="Q70" i="8"/>
  <c r="Z298" i="8" s="1"/>
  <c r="P70" i="8"/>
  <c r="O70" i="8"/>
  <c r="X68" i="8"/>
  <c r="Q68" i="8"/>
  <c r="J65" i="8"/>
  <c r="H65" i="8"/>
  <c r="B65" i="8"/>
  <c r="O38" i="8"/>
  <c r="E33" i="8"/>
  <c r="E31" i="8"/>
  <c r="E29" i="8"/>
  <c r="E27" i="8"/>
  <c r="E26" i="8"/>
  <c r="E14" i="8"/>
  <c r="P287" i="8" s="1"/>
  <c r="U374" i="7"/>
  <c r="U371" i="7"/>
  <c r="AB371" i="7" s="1"/>
  <c r="U368" i="7"/>
  <c r="AB368" i="7" s="1"/>
  <c r="U357" i="7"/>
  <c r="U356" i="7"/>
  <c r="Z348" i="7"/>
  <c r="Z338" i="7"/>
  <c r="Z331" i="7"/>
  <c r="J287" i="7"/>
  <c r="H287" i="7"/>
  <c r="B287" i="7"/>
  <c r="I284" i="7"/>
  <c r="I283" i="7"/>
  <c r="K283" i="7" s="1"/>
  <c r="N282" i="7"/>
  <c r="I282" i="7"/>
  <c r="I279" i="7"/>
  <c r="K279" i="7" s="1"/>
  <c r="I278" i="7"/>
  <c r="K278" i="7" s="1"/>
  <c r="I276" i="7"/>
  <c r="I277" i="7" s="1"/>
  <c r="K277" i="7" s="1"/>
  <c r="I275" i="7"/>
  <c r="G275" i="7"/>
  <c r="E275" i="7"/>
  <c r="I271" i="7"/>
  <c r="K271" i="7" s="1"/>
  <c r="I270" i="7"/>
  <c r="K270" i="7" s="1"/>
  <c r="I268" i="7"/>
  <c r="I266" i="7"/>
  <c r="K266" i="7" s="1"/>
  <c r="I263" i="7"/>
  <c r="K263" i="7" s="1"/>
  <c r="I261" i="7"/>
  <c r="K261" i="7" s="1"/>
  <c r="N260" i="7"/>
  <c r="I260" i="7" s="1"/>
  <c r="O256" i="7"/>
  <c r="I254" i="7"/>
  <c r="K254" i="7" s="1"/>
  <c r="N253" i="7"/>
  <c r="N252" i="7"/>
  <c r="I252" i="7" s="1"/>
  <c r="K252" i="7" s="1"/>
  <c r="N251" i="7"/>
  <c r="I251" i="7" s="1"/>
  <c r="K251" i="7" s="1"/>
  <c r="N250" i="7"/>
  <c r="I250" i="7" s="1"/>
  <c r="K250" i="7" s="1"/>
  <c r="I249" i="7"/>
  <c r="K249" i="7" s="1"/>
  <c r="N248" i="7"/>
  <c r="I248" i="7"/>
  <c r="G248" i="7"/>
  <c r="N247" i="7"/>
  <c r="I247" i="7"/>
  <c r="K247" i="7" s="1"/>
  <c r="I245" i="7"/>
  <c r="K245" i="7" s="1"/>
  <c r="I244" i="7"/>
  <c r="K244" i="7" s="1"/>
  <c r="I242" i="7"/>
  <c r="I243" i="7" s="1"/>
  <c r="K243" i="7" s="1"/>
  <c r="I240" i="7"/>
  <c r="K240" i="7" s="1"/>
  <c r="I236" i="7"/>
  <c r="K236" i="7" s="1"/>
  <c r="N234" i="7"/>
  <c r="I234" i="7" s="1"/>
  <c r="K234" i="7" s="1"/>
  <c r="N232" i="7"/>
  <c r="I232" i="7" s="1"/>
  <c r="K232" i="7" s="1"/>
  <c r="I231" i="7"/>
  <c r="I233" i="7" s="1"/>
  <c r="K233" i="7" s="1"/>
  <c r="I228" i="7"/>
  <c r="K228" i="7" s="1"/>
  <c r="I226" i="7"/>
  <c r="I227" i="7" s="1"/>
  <c r="K227" i="7" s="1"/>
  <c r="I225" i="7"/>
  <c r="K225" i="7" s="1"/>
  <c r="I224" i="7"/>
  <c r="K224" i="7" s="1"/>
  <c r="M221" i="7"/>
  <c r="I221" i="7" s="1"/>
  <c r="K221" i="7" s="1"/>
  <c r="M220" i="7"/>
  <c r="I220" i="7"/>
  <c r="K220" i="7" s="1"/>
  <c r="M219" i="7"/>
  <c r="I219" i="7" s="1"/>
  <c r="M218" i="7"/>
  <c r="I218" i="7"/>
  <c r="K218" i="7" s="1"/>
  <c r="O212" i="7"/>
  <c r="O10" i="7" s="1"/>
  <c r="J208" i="7"/>
  <c r="H208" i="7"/>
  <c r="B208" i="7"/>
  <c r="C206" i="7"/>
  <c r="O205" i="7"/>
  <c r="J205" i="7"/>
  <c r="O203" i="7"/>
  <c r="Q202" i="7"/>
  <c r="Z356" i="7" s="1"/>
  <c r="Q198" i="7"/>
  <c r="Z364" i="7" s="1"/>
  <c r="Q197" i="7"/>
  <c r="Z357" i="7" s="1"/>
  <c r="Q196" i="7"/>
  <c r="Z374" i="7" s="1"/>
  <c r="AB374" i="7" s="1"/>
  <c r="AC371" i="7" s="1"/>
  <c r="H295" i="7" s="1"/>
  <c r="Q192" i="7"/>
  <c r="Z352" i="7" s="1"/>
  <c r="Q188" i="7"/>
  <c r="Z351" i="7" s="1"/>
  <c r="Q184" i="7"/>
  <c r="Z350" i="7" s="1"/>
  <c r="O184" i="7"/>
  <c r="Q174" i="7"/>
  <c r="Z349" i="7" s="1"/>
  <c r="O174" i="7"/>
  <c r="Q172" i="7"/>
  <c r="O172" i="7"/>
  <c r="O171" i="7"/>
  <c r="H170" i="7"/>
  <c r="I262" i="7" s="1"/>
  <c r="K262" i="7" s="1"/>
  <c r="Q166" i="7"/>
  <c r="Z345" i="7" s="1"/>
  <c r="O166" i="7"/>
  <c r="Q160" i="7"/>
  <c r="Z344" i="7" s="1"/>
  <c r="O160" i="7"/>
  <c r="Q154" i="7"/>
  <c r="Z343" i="7" s="1"/>
  <c r="O154" i="7"/>
  <c r="Q150" i="7"/>
  <c r="Z342" i="7" s="1"/>
  <c r="O148" i="7"/>
  <c r="Q147" i="7"/>
  <c r="Z336" i="7" s="1"/>
  <c r="O147" i="7"/>
  <c r="Q145" i="7"/>
  <c r="Z337" i="7" s="1"/>
  <c r="O145" i="7"/>
  <c r="Q143" i="7"/>
  <c r="Z335" i="7" s="1"/>
  <c r="O143" i="7"/>
  <c r="Q142" i="7"/>
  <c r="O142" i="7"/>
  <c r="Q140" i="7"/>
  <c r="O140" i="7"/>
  <c r="O138" i="7"/>
  <c r="Q136" i="7"/>
  <c r="Z327" i="7" s="1"/>
  <c r="O136" i="7"/>
  <c r="Q134" i="7"/>
  <c r="Z339" i="7" s="1"/>
  <c r="O134" i="7"/>
  <c r="Q130" i="7"/>
  <c r="Z332" i="7" s="1"/>
  <c r="Q128" i="7"/>
  <c r="O128" i="7"/>
  <c r="Q126" i="7"/>
  <c r="Z329" i="7" s="1"/>
  <c r="O126" i="7"/>
  <c r="Q124" i="7"/>
  <c r="Q122" i="7"/>
  <c r="H120" i="7"/>
  <c r="M222" i="7" s="1"/>
  <c r="I222" i="7" s="1"/>
  <c r="K222" i="7" s="1"/>
  <c r="Q106" i="7"/>
  <c r="H104" i="7"/>
  <c r="I223" i="7" s="1"/>
  <c r="K223" i="7" s="1"/>
  <c r="X102" i="7"/>
  <c r="Q102" i="7"/>
  <c r="Z325" i="7" s="1"/>
  <c r="P102" i="7"/>
  <c r="O102" i="7"/>
  <c r="X100" i="7"/>
  <c r="Q100" i="7"/>
  <c r="Z323" i="7" s="1"/>
  <c r="P100" i="7"/>
  <c r="O100" i="7"/>
  <c r="X98" i="7"/>
  <c r="Q98" i="7"/>
  <c r="Z322" i="7" s="1"/>
  <c r="P98" i="7"/>
  <c r="O98" i="7"/>
  <c r="X96" i="7"/>
  <c r="Q96" i="7"/>
  <c r="Z320" i="7" s="1"/>
  <c r="P96" i="7"/>
  <c r="O96" i="7"/>
  <c r="X94" i="7"/>
  <c r="Q94" i="7"/>
  <c r="Z319" i="7" s="1"/>
  <c r="P94" i="7"/>
  <c r="O94" i="7"/>
  <c r="X92" i="7"/>
  <c r="Q92" i="7"/>
  <c r="Z317" i="7" s="1"/>
  <c r="P92" i="7"/>
  <c r="O92" i="7"/>
  <c r="X90" i="7"/>
  <c r="Q90" i="7"/>
  <c r="Z316" i="7" s="1"/>
  <c r="P90" i="7"/>
  <c r="O90" i="7"/>
  <c r="X88" i="7"/>
  <c r="Q88" i="7"/>
  <c r="Z314" i="7" s="1"/>
  <c r="P88" i="7"/>
  <c r="O88" i="7"/>
  <c r="X86" i="7"/>
  <c r="Q86" i="7"/>
  <c r="Z313" i="7" s="1"/>
  <c r="P86" i="7"/>
  <c r="O86" i="7"/>
  <c r="X84" i="7"/>
  <c r="Q84" i="7"/>
  <c r="Z309" i="7" s="1"/>
  <c r="P84" i="7"/>
  <c r="O84" i="7"/>
  <c r="X82" i="7"/>
  <c r="Q82" i="7"/>
  <c r="Z307" i="7" s="1"/>
  <c r="P82" i="7"/>
  <c r="O82" i="7"/>
  <c r="X80" i="7"/>
  <c r="Q80" i="7"/>
  <c r="Z306" i="7" s="1"/>
  <c r="P80" i="7"/>
  <c r="O80" i="7"/>
  <c r="X78" i="7"/>
  <c r="Q78" i="7"/>
  <c r="Z304" i="7" s="1"/>
  <c r="P78" i="7"/>
  <c r="O78" i="7"/>
  <c r="X76" i="7"/>
  <c r="Q76" i="7"/>
  <c r="Z303" i="7" s="1"/>
  <c r="P76" i="7"/>
  <c r="O76" i="7"/>
  <c r="X74" i="7"/>
  <c r="Q74" i="7"/>
  <c r="Z301" i="7" s="1"/>
  <c r="P74" i="7"/>
  <c r="O74" i="7"/>
  <c r="X72" i="7"/>
  <c r="Q72" i="7"/>
  <c r="Z300" i="7" s="1"/>
  <c r="P72" i="7"/>
  <c r="O72" i="7"/>
  <c r="X70" i="7"/>
  <c r="Q70" i="7"/>
  <c r="Z298" i="7" s="1"/>
  <c r="P70" i="7"/>
  <c r="O70" i="7"/>
  <c r="X68" i="7"/>
  <c r="Q68" i="7"/>
  <c r="Z297" i="7" s="1"/>
  <c r="J65" i="7"/>
  <c r="H65" i="7"/>
  <c r="B65" i="7"/>
  <c r="O38" i="7"/>
  <c r="E33" i="7"/>
  <c r="E31" i="7"/>
  <c r="E29" i="7"/>
  <c r="E27" i="7"/>
  <c r="E26" i="7"/>
  <c r="E14" i="7"/>
  <c r="P208" i="7" s="1"/>
  <c r="U374" i="6"/>
  <c r="U371" i="6"/>
  <c r="AB371" i="6" s="1"/>
  <c r="U368" i="6"/>
  <c r="AB368" i="6" s="1"/>
  <c r="Z364" i="6"/>
  <c r="Z363" i="6"/>
  <c r="U357" i="6"/>
  <c r="U356" i="6"/>
  <c r="Z348" i="6"/>
  <c r="Z345" i="6"/>
  <c r="Z337" i="6"/>
  <c r="Z327" i="6"/>
  <c r="Z298" i="6"/>
  <c r="J287" i="6"/>
  <c r="H287" i="6"/>
  <c r="B287" i="6"/>
  <c r="I284" i="6"/>
  <c r="I283" i="6"/>
  <c r="K283" i="6" s="1"/>
  <c r="N282" i="6"/>
  <c r="I282" i="6"/>
  <c r="I279" i="6"/>
  <c r="K279" i="6" s="1"/>
  <c r="I278" i="6"/>
  <c r="K278" i="6" s="1"/>
  <c r="I276" i="6"/>
  <c r="K276" i="6" s="1"/>
  <c r="I275" i="6"/>
  <c r="G275" i="6"/>
  <c r="E275" i="6"/>
  <c r="I271" i="6"/>
  <c r="K271" i="6" s="1"/>
  <c r="I270" i="6"/>
  <c r="K270" i="6" s="1"/>
  <c r="I268" i="6"/>
  <c r="I269" i="6" s="1"/>
  <c r="K269" i="6" s="1"/>
  <c r="I266" i="6"/>
  <c r="I267" i="6" s="1"/>
  <c r="K267" i="6" s="1"/>
  <c r="I263" i="6"/>
  <c r="K263" i="6" s="1"/>
  <c r="I261" i="6"/>
  <c r="K261" i="6" s="1"/>
  <c r="N260" i="6"/>
  <c r="I260" i="6" s="1"/>
  <c r="K260" i="6" s="1"/>
  <c r="O256" i="6"/>
  <c r="I254" i="6"/>
  <c r="K254" i="6" s="1"/>
  <c r="N253" i="6"/>
  <c r="N252" i="6"/>
  <c r="I252" i="6" s="1"/>
  <c r="K252" i="6" s="1"/>
  <c r="N251" i="6"/>
  <c r="I251" i="6" s="1"/>
  <c r="K251" i="6" s="1"/>
  <c r="N250" i="6"/>
  <c r="I250" i="6" s="1"/>
  <c r="K250" i="6" s="1"/>
  <c r="I249" i="6"/>
  <c r="K249" i="6" s="1"/>
  <c r="N248" i="6"/>
  <c r="I248" i="6"/>
  <c r="G248" i="6"/>
  <c r="K248" i="6" s="1"/>
  <c r="N247" i="6"/>
  <c r="I247" i="6"/>
  <c r="K247" i="6" s="1"/>
  <c r="I245" i="6"/>
  <c r="K245" i="6" s="1"/>
  <c r="I244" i="6"/>
  <c r="K244" i="6" s="1"/>
  <c r="I242" i="6"/>
  <c r="I243" i="6" s="1"/>
  <c r="K243" i="6" s="1"/>
  <c r="I241" i="6"/>
  <c r="K241" i="6" s="1"/>
  <c r="I240" i="6"/>
  <c r="K240" i="6" s="1"/>
  <c r="I236" i="6"/>
  <c r="K236" i="6" s="1"/>
  <c r="N234" i="6"/>
  <c r="I234" i="6" s="1"/>
  <c r="K234" i="6" s="1"/>
  <c r="N232" i="6"/>
  <c r="I232" i="6" s="1"/>
  <c r="I231" i="6"/>
  <c r="I233" i="6" s="1"/>
  <c r="K233" i="6" s="1"/>
  <c r="I228" i="6"/>
  <c r="K228" i="6" s="1"/>
  <c r="I226" i="6"/>
  <c r="I227" i="6" s="1"/>
  <c r="K227" i="6" s="1"/>
  <c r="I225" i="6"/>
  <c r="K225" i="6" s="1"/>
  <c r="I224" i="6"/>
  <c r="K224" i="6" s="1"/>
  <c r="M221" i="6"/>
  <c r="I221" i="6" s="1"/>
  <c r="K221" i="6" s="1"/>
  <c r="M220" i="6"/>
  <c r="I220" i="6"/>
  <c r="K220" i="6" s="1"/>
  <c r="M219" i="6"/>
  <c r="I219" i="6" s="1"/>
  <c r="K219" i="6" s="1"/>
  <c r="M218" i="6"/>
  <c r="I218" i="6"/>
  <c r="K218" i="6" s="1"/>
  <c r="O212" i="6"/>
  <c r="J208" i="6"/>
  <c r="H208" i="6"/>
  <c r="B208" i="6"/>
  <c r="C206" i="6"/>
  <c r="O205" i="6"/>
  <c r="J205" i="6"/>
  <c r="O203" i="6"/>
  <c r="Q202" i="6"/>
  <c r="Z356" i="6" s="1"/>
  <c r="Q198" i="6"/>
  <c r="Q197" i="6"/>
  <c r="Z357" i="6" s="1"/>
  <c r="Q196" i="6"/>
  <c r="Z374" i="6" s="1"/>
  <c r="Q192" i="6"/>
  <c r="Z352" i="6" s="1"/>
  <c r="Q188" i="6"/>
  <c r="Z351" i="6" s="1"/>
  <c r="Q184" i="6"/>
  <c r="Z350" i="6" s="1"/>
  <c r="O184" i="6"/>
  <c r="Q174" i="6"/>
  <c r="Z349" i="6" s="1"/>
  <c r="O174" i="6"/>
  <c r="Q172" i="6"/>
  <c r="O172" i="6"/>
  <c r="O171" i="6"/>
  <c r="H170" i="6"/>
  <c r="I256" i="6" s="1"/>
  <c r="Q166" i="6"/>
  <c r="O166" i="6"/>
  <c r="Q160" i="6"/>
  <c r="Z344" i="6" s="1"/>
  <c r="O160" i="6"/>
  <c r="Q154" i="6"/>
  <c r="Z343" i="6" s="1"/>
  <c r="O154" i="6"/>
  <c r="Q150" i="6"/>
  <c r="Z342" i="6" s="1"/>
  <c r="O148" i="6"/>
  <c r="Q147" i="6"/>
  <c r="Z336" i="6" s="1"/>
  <c r="O147" i="6"/>
  <c r="Q145" i="6"/>
  <c r="O145" i="6"/>
  <c r="Q143" i="6"/>
  <c r="Z335" i="6" s="1"/>
  <c r="O143" i="6"/>
  <c r="Q142" i="6"/>
  <c r="Z338" i="6" s="1"/>
  <c r="O142" i="6"/>
  <c r="Q140" i="6"/>
  <c r="O140" i="6"/>
  <c r="O138" i="6"/>
  <c r="Q136" i="6"/>
  <c r="O136" i="6"/>
  <c r="Q134" i="6"/>
  <c r="Z339" i="6" s="1"/>
  <c r="O134" i="6"/>
  <c r="Q130" i="6"/>
  <c r="Z332" i="6" s="1"/>
  <c r="Q128" i="6"/>
  <c r="O128" i="6"/>
  <c r="Q126" i="6"/>
  <c r="Z329" i="6" s="1"/>
  <c r="O126" i="6"/>
  <c r="Q124" i="6"/>
  <c r="Q122" i="6"/>
  <c r="H120" i="6"/>
  <c r="M222" i="6" s="1"/>
  <c r="I222" i="6" s="1"/>
  <c r="K222" i="6" s="1"/>
  <c r="Q106" i="6"/>
  <c r="H104" i="6"/>
  <c r="I223" i="6" s="1"/>
  <c r="K223" i="6" s="1"/>
  <c r="X102" i="6"/>
  <c r="Q102" i="6"/>
  <c r="Z325" i="6" s="1"/>
  <c r="P102" i="6"/>
  <c r="O102" i="6"/>
  <c r="X100" i="6"/>
  <c r="Q100" i="6"/>
  <c r="Z323" i="6" s="1"/>
  <c r="P100" i="6"/>
  <c r="O100" i="6"/>
  <c r="X98" i="6"/>
  <c r="Q98" i="6"/>
  <c r="Z322" i="6" s="1"/>
  <c r="P98" i="6"/>
  <c r="O98" i="6"/>
  <c r="X96" i="6"/>
  <c r="Q96" i="6"/>
  <c r="Z320" i="6" s="1"/>
  <c r="P96" i="6"/>
  <c r="O96" i="6"/>
  <c r="X94" i="6"/>
  <c r="Q94" i="6"/>
  <c r="Z319" i="6" s="1"/>
  <c r="P94" i="6"/>
  <c r="O94" i="6"/>
  <c r="X92" i="6"/>
  <c r="Q92" i="6"/>
  <c r="Z317" i="6" s="1"/>
  <c r="P92" i="6"/>
  <c r="O92" i="6"/>
  <c r="X90" i="6"/>
  <c r="Q90" i="6"/>
  <c r="Z316" i="6" s="1"/>
  <c r="P90" i="6"/>
  <c r="O90" i="6"/>
  <c r="X88" i="6"/>
  <c r="Q88" i="6"/>
  <c r="Z314" i="6" s="1"/>
  <c r="P88" i="6"/>
  <c r="O88" i="6"/>
  <c r="X86" i="6"/>
  <c r="Q86" i="6"/>
  <c r="Z313" i="6" s="1"/>
  <c r="P86" i="6"/>
  <c r="O86" i="6"/>
  <c r="X84" i="6"/>
  <c r="Q84" i="6"/>
  <c r="Z309" i="6" s="1"/>
  <c r="P84" i="6"/>
  <c r="O84" i="6"/>
  <c r="X82" i="6"/>
  <c r="Q82" i="6"/>
  <c r="Z307" i="6" s="1"/>
  <c r="P82" i="6"/>
  <c r="O82" i="6"/>
  <c r="X80" i="6"/>
  <c r="Q80" i="6"/>
  <c r="Z306" i="6" s="1"/>
  <c r="P80" i="6"/>
  <c r="O80" i="6"/>
  <c r="X78" i="6"/>
  <c r="Q78" i="6"/>
  <c r="Z304" i="6" s="1"/>
  <c r="P78" i="6"/>
  <c r="O78" i="6"/>
  <c r="X76" i="6"/>
  <c r="Q76" i="6"/>
  <c r="Z303" i="6" s="1"/>
  <c r="P76" i="6"/>
  <c r="O76" i="6"/>
  <c r="X74" i="6"/>
  <c r="Q74" i="6"/>
  <c r="Z301" i="6" s="1"/>
  <c r="P74" i="6"/>
  <c r="O74" i="6"/>
  <c r="X72" i="6"/>
  <c r="Q72" i="6"/>
  <c r="Z300" i="6" s="1"/>
  <c r="P72" i="6"/>
  <c r="O72" i="6"/>
  <c r="X70" i="6"/>
  <c r="Q70" i="6"/>
  <c r="P70" i="6"/>
  <c r="O70" i="6"/>
  <c r="X68" i="6"/>
  <c r="Q68" i="6"/>
  <c r="Z297" i="6" s="1"/>
  <c r="J65" i="6"/>
  <c r="H65" i="6"/>
  <c r="B65" i="6"/>
  <c r="O38" i="6"/>
  <c r="E33" i="6"/>
  <c r="E31" i="6"/>
  <c r="E29" i="6"/>
  <c r="E27" i="6"/>
  <c r="E26" i="6"/>
  <c r="E14" i="6"/>
  <c r="P208" i="6" s="1"/>
  <c r="J136" i="1"/>
  <c r="J135" i="1"/>
  <c r="J134" i="1"/>
  <c r="J133" i="1"/>
  <c r="J132" i="1"/>
  <c r="J131" i="1"/>
  <c r="J130" i="1"/>
  <c r="J129" i="1"/>
  <c r="J121" i="1"/>
  <c r="J118" i="1"/>
  <c r="J112" i="1"/>
  <c r="J107" i="1"/>
  <c r="J101" i="1"/>
  <c r="J100" i="1"/>
  <c r="J99" i="1"/>
  <c r="J89" i="1"/>
  <c r="J88" i="1"/>
  <c r="J8" i="1"/>
  <c r="J7" i="1"/>
  <c r="J6" i="1"/>
  <c r="J5" i="1"/>
  <c r="I136" i="1"/>
  <c r="I135" i="1"/>
  <c r="I134" i="1"/>
  <c r="I133" i="1"/>
  <c r="I132" i="1"/>
  <c r="I131" i="1"/>
  <c r="I130" i="1"/>
  <c r="I129" i="1"/>
  <c r="I121" i="1"/>
  <c r="I118" i="1"/>
  <c r="I112" i="1"/>
  <c r="I107" i="1"/>
  <c r="I101" i="1"/>
  <c r="I100" i="1"/>
  <c r="I99" i="1"/>
  <c r="I89" i="1"/>
  <c r="I88" i="1"/>
  <c r="I8" i="1"/>
  <c r="I7" i="1"/>
  <c r="I6" i="1"/>
  <c r="I5" i="1"/>
  <c r="H136" i="1"/>
  <c r="H135" i="1"/>
  <c r="H134" i="1"/>
  <c r="H133" i="1"/>
  <c r="H132" i="1"/>
  <c r="H131" i="1"/>
  <c r="H130" i="1"/>
  <c r="H129" i="1"/>
  <c r="H121" i="1"/>
  <c r="H118" i="1"/>
  <c r="H112" i="1"/>
  <c r="H107" i="1"/>
  <c r="H101" i="1"/>
  <c r="H100" i="1"/>
  <c r="H99" i="1"/>
  <c r="H89" i="1"/>
  <c r="H88" i="1"/>
  <c r="H8" i="1"/>
  <c r="H7" i="1"/>
  <c r="H6" i="1"/>
  <c r="H5" i="1"/>
  <c r="G136" i="1"/>
  <c r="G135" i="1"/>
  <c r="G134" i="1"/>
  <c r="G133" i="1"/>
  <c r="G132" i="1"/>
  <c r="G131" i="1"/>
  <c r="G130" i="1"/>
  <c r="G129" i="1"/>
  <c r="G121" i="1"/>
  <c r="G118" i="1"/>
  <c r="G112" i="1"/>
  <c r="G107" i="1"/>
  <c r="G101" i="1"/>
  <c r="G100" i="1"/>
  <c r="G99" i="1"/>
  <c r="G89" i="1"/>
  <c r="G88" i="1"/>
  <c r="G8" i="1"/>
  <c r="G7" i="1"/>
  <c r="G6" i="1"/>
  <c r="G5" i="1"/>
  <c r="I246" i="9" l="1"/>
  <c r="K246" i="9" s="1"/>
  <c r="AB374" i="8"/>
  <c r="AC371" i="8" s="1"/>
  <c r="H295" i="8" s="1"/>
  <c r="K266" i="8"/>
  <c r="K248" i="7"/>
  <c r="I241" i="7"/>
  <c r="K241" i="7" s="1"/>
  <c r="I267" i="7"/>
  <c r="K267" i="7" s="1"/>
  <c r="AB374" i="6"/>
  <c r="AC371" i="6" s="1"/>
  <c r="H295" i="6" s="1"/>
  <c r="I272" i="6"/>
  <c r="K272" i="6" s="1"/>
  <c r="K275" i="9"/>
  <c r="I235" i="9"/>
  <c r="K235" i="9" s="1"/>
  <c r="I272" i="9"/>
  <c r="K272" i="9" s="1"/>
  <c r="K275" i="8"/>
  <c r="I269" i="8"/>
  <c r="K269" i="8" s="1"/>
  <c r="I237" i="7"/>
  <c r="K237" i="7" s="1"/>
  <c r="K275" i="6"/>
  <c r="K268" i="6"/>
  <c r="K266" i="6"/>
  <c r="K248" i="9"/>
  <c r="I237" i="9"/>
  <c r="K237" i="9" s="1"/>
  <c r="K231" i="9"/>
  <c r="O238" i="9" s="1"/>
  <c r="I267" i="9"/>
  <c r="K267" i="9" s="1"/>
  <c r="K226" i="9"/>
  <c r="M223" i="9"/>
  <c r="R283" i="9"/>
  <c r="R283" i="8"/>
  <c r="I277" i="8"/>
  <c r="K277" i="8" s="1"/>
  <c r="I235" i="8"/>
  <c r="K235" i="8" s="1"/>
  <c r="I227" i="8"/>
  <c r="K227" i="8" s="1"/>
  <c r="O229" i="8" s="1"/>
  <c r="M223" i="8"/>
  <c r="I255" i="8"/>
  <c r="K255" i="8" s="1"/>
  <c r="K275" i="7"/>
  <c r="I246" i="7"/>
  <c r="K246" i="7" s="1"/>
  <c r="K231" i="7"/>
  <c r="I272" i="7"/>
  <c r="K272" i="7" s="1"/>
  <c r="K226" i="7"/>
  <c r="M223" i="7"/>
  <c r="I255" i="7"/>
  <c r="K255" i="7" s="1"/>
  <c r="I277" i="6"/>
  <c r="K277" i="6" s="1"/>
  <c r="K242" i="6"/>
  <c r="R272" i="6"/>
  <c r="M223" i="6"/>
  <c r="I255" i="9"/>
  <c r="K255" i="9" s="1"/>
  <c r="G256" i="9"/>
  <c r="O10" i="9"/>
  <c r="K282" i="9"/>
  <c r="O284" i="9" s="1"/>
  <c r="R237" i="9"/>
  <c r="AC366" i="8"/>
  <c r="H292" i="8" s="1"/>
  <c r="G256" i="7"/>
  <c r="R283" i="7"/>
  <c r="I262" i="6"/>
  <c r="K262" i="6" s="1"/>
  <c r="O264" i="6" s="1"/>
  <c r="I255" i="6"/>
  <c r="K255" i="6" s="1"/>
  <c r="AC366" i="6"/>
  <c r="H292" i="6" s="1"/>
  <c r="N59" i="6" s="1"/>
  <c r="R283" i="6"/>
  <c r="R279" i="6"/>
  <c r="P65" i="9"/>
  <c r="P208" i="9"/>
  <c r="I295" i="9"/>
  <c r="AB356" i="9"/>
  <c r="AB357" i="9"/>
  <c r="K262" i="9"/>
  <c r="O264" i="9" s="1"/>
  <c r="R262" i="9"/>
  <c r="AC366" i="9"/>
  <c r="H292" i="9" s="1"/>
  <c r="R228" i="9"/>
  <c r="K219" i="9"/>
  <c r="O229" i="9" s="1"/>
  <c r="Z331" i="9"/>
  <c r="K268" i="9"/>
  <c r="K276" i="9"/>
  <c r="R279" i="9"/>
  <c r="K242" i="9"/>
  <c r="I269" i="9"/>
  <c r="K269" i="9" s="1"/>
  <c r="Z363" i="9"/>
  <c r="I253" i="9"/>
  <c r="K253" i="9" s="1"/>
  <c r="I256" i="9"/>
  <c r="K240" i="9"/>
  <c r="P208" i="8"/>
  <c r="P65" i="8"/>
  <c r="AB357" i="8"/>
  <c r="AC354" i="8" s="1"/>
  <c r="H339" i="8" s="1"/>
  <c r="O271" i="8"/>
  <c r="I295" i="8"/>
  <c r="O264" i="8"/>
  <c r="N59" i="8"/>
  <c r="I292" i="8"/>
  <c r="I237" i="8"/>
  <c r="K237" i="8" s="1"/>
  <c r="I246" i="8"/>
  <c r="K246" i="8" s="1"/>
  <c r="R262" i="8"/>
  <c r="Z331" i="8"/>
  <c r="Z363" i="8"/>
  <c r="O10" i="8"/>
  <c r="K231" i="8"/>
  <c r="G256" i="8"/>
  <c r="R272" i="8"/>
  <c r="K282" i="8"/>
  <c r="O284" i="8" s="1"/>
  <c r="I253" i="8"/>
  <c r="K253" i="8" s="1"/>
  <c r="I256" i="8"/>
  <c r="K240" i="8"/>
  <c r="I241" i="8"/>
  <c r="K241" i="8" s="1"/>
  <c r="P287" i="7"/>
  <c r="P65" i="7"/>
  <c r="AB356" i="7"/>
  <c r="AB357" i="7"/>
  <c r="I295" i="7"/>
  <c r="R262" i="7"/>
  <c r="K260" i="7"/>
  <c r="O264" i="7" s="1"/>
  <c r="AC366" i="7"/>
  <c r="H292" i="7" s="1"/>
  <c r="K219" i="7"/>
  <c r="R228" i="7"/>
  <c r="K242" i="7"/>
  <c r="K268" i="7"/>
  <c r="K276" i="7"/>
  <c r="R279" i="7"/>
  <c r="I269" i="7"/>
  <c r="K269" i="7" s="1"/>
  <c r="Z363" i="7"/>
  <c r="K282" i="7"/>
  <c r="O284" i="7" s="1"/>
  <c r="I235" i="7"/>
  <c r="K235" i="7" s="1"/>
  <c r="I253" i="7"/>
  <c r="K253" i="7" s="1"/>
  <c r="I256" i="7"/>
  <c r="K256" i="7" s="1"/>
  <c r="R228" i="6"/>
  <c r="P65" i="6"/>
  <c r="I295" i="6"/>
  <c r="O271" i="6"/>
  <c r="AB356" i="6"/>
  <c r="K232" i="6"/>
  <c r="AB357" i="6"/>
  <c r="I237" i="6"/>
  <c r="K237" i="6" s="1"/>
  <c r="I246" i="6"/>
  <c r="K246" i="6" s="1"/>
  <c r="P287" i="6"/>
  <c r="Z331" i="6"/>
  <c r="O10" i="6"/>
  <c r="K226" i="6"/>
  <c r="O229" i="6" s="1"/>
  <c r="K231" i="6"/>
  <c r="G256" i="6"/>
  <c r="K256" i="6" s="1"/>
  <c r="K282" i="6"/>
  <c r="O284" i="6" s="1"/>
  <c r="I235" i="6"/>
  <c r="K235" i="6" s="1"/>
  <c r="I253" i="6"/>
  <c r="K253" i="6" s="1"/>
  <c r="H120" i="2"/>
  <c r="O271" i="9" l="1"/>
  <c r="O279" i="6"/>
  <c r="I292" i="6"/>
  <c r="O279" i="9"/>
  <c r="O279" i="8"/>
  <c r="O279" i="7"/>
  <c r="R279" i="8"/>
  <c r="R237" i="8"/>
  <c r="R228" i="8"/>
  <c r="O238" i="7"/>
  <c r="R272" i="7"/>
  <c r="O271" i="7"/>
  <c r="O229" i="7"/>
  <c r="K256" i="9"/>
  <c r="O257" i="9" s="1"/>
  <c r="K285" i="9" s="1"/>
  <c r="N285" i="9" s="1"/>
  <c r="H57" i="9" s="1"/>
  <c r="H59" i="9" s="1"/>
  <c r="O150" i="9" s="1"/>
  <c r="R272" i="9"/>
  <c r="O238" i="8"/>
  <c r="K256" i="8"/>
  <c r="O257" i="8" s="1"/>
  <c r="R262" i="6"/>
  <c r="AC354" i="9"/>
  <c r="H339" i="9" s="1"/>
  <c r="I339" i="9" s="1"/>
  <c r="O257" i="7"/>
  <c r="O257" i="6"/>
  <c r="R256" i="9"/>
  <c r="I285" i="9" s="1"/>
  <c r="N59" i="9"/>
  <c r="I292" i="9"/>
  <c r="I339" i="8"/>
  <c r="R256" i="8"/>
  <c r="R256" i="7"/>
  <c r="R237" i="7"/>
  <c r="AC354" i="7"/>
  <c r="H339" i="7" s="1"/>
  <c r="N59" i="7"/>
  <c r="I292" i="7"/>
  <c r="R256" i="6"/>
  <c r="AC354" i="6"/>
  <c r="H339" i="6" s="1"/>
  <c r="O238" i="6"/>
  <c r="R237" i="6"/>
  <c r="E151" i="3"/>
  <c r="C151" i="3"/>
  <c r="B151" i="3"/>
  <c r="D151" i="3"/>
  <c r="H59" i="2"/>
  <c r="C153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R153" i="3"/>
  <c r="S153" i="3"/>
  <c r="T153" i="3"/>
  <c r="U153" i="3"/>
  <c r="V153" i="3"/>
  <c r="W153" i="3"/>
  <c r="X153" i="3"/>
  <c r="Y153" i="3"/>
  <c r="Z153" i="3"/>
  <c r="AA153" i="3"/>
  <c r="AB153" i="3"/>
  <c r="AC153" i="3"/>
  <c r="AD153" i="3"/>
  <c r="AE153" i="3"/>
  <c r="AF153" i="3"/>
  <c r="AG153" i="3"/>
  <c r="AH153" i="3"/>
  <c r="AI153" i="3"/>
  <c r="AJ153" i="3"/>
  <c r="AK153" i="3"/>
  <c r="AL153" i="3"/>
  <c r="AM153" i="3"/>
  <c r="AN153" i="3"/>
  <c r="AO153" i="3"/>
  <c r="AP153" i="3"/>
  <c r="AQ153" i="3"/>
  <c r="AR153" i="3"/>
  <c r="AS153" i="3"/>
  <c r="AT153" i="3"/>
  <c r="AU153" i="3"/>
  <c r="AV153" i="3"/>
  <c r="AW153" i="3"/>
  <c r="AX153" i="3"/>
  <c r="AY153" i="3"/>
  <c r="AZ153" i="3"/>
  <c r="BA153" i="3"/>
  <c r="BB153" i="3"/>
  <c r="BC153" i="3"/>
  <c r="BD153" i="3"/>
  <c r="BE153" i="3"/>
  <c r="BF153" i="3"/>
  <c r="BG153" i="3"/>
  <c r="BH153" i="3"/>
  <c r="BI153" i="3"/>
  <c r="BJ153" i="3"/>
  <c r="BK153" i="3"/>
  <c r="BL153" i="3"/>
  <c r="BM153" i="3"/>
  <c r="BN153" i="3"/>
  <c r="BO153" i="3"/>
  <c r="BP153" i="3"/>
  <c r="BQ153" i="3"/>
  <c r="BR153" i="3"/>
  <c r="BS153" i="3"/>
  <c r="BT153" i="3"/>
  <c r="BU153" i="3"/>
  <c r="BV153" i="3"/>
  <c r="BW153" i="3"/>
  <c r="BX153" i="3"/>
  <c r="BY153" i="3"/>
  <c r="BZ153" i="3"/>
  <c r="CA153" i="3"/>
  <c r="CB153" i="3"/>
  <c r="CC153" i="3"/>
  <c r="CD153" i="3"/>
  <c r="CE153" i="3"/>
  <c r="CF153" i="3"/>
  <c r="CG153" i="3"/>
  <c r="CH153" i="3"/>
  <c r="CI153" i="3"/>
  <c r="CJ153" i="3"/>
  <c r="CK153" i="3"/>
  <c r="CL153" i="3"/>
  <c r="CM153" i="3"/>
  <c r="CN153" i="3"/>
  <c r="CO153" i="3"/>
  <c r="CP153" i="3"/>
  <c r="CQ153" i="3"/>
  <c r="CR153" i="3"/>
  <c r="CS153" i="3"/>
  <c r="CT153" i="3"/>
  <c r="CU153" i="3"/>
  <c r="CV153" i="3"/>
  <c r="CW153" i="3"/>
  <c r="CX153" i="3"/>
  <c r="CY153" i="3"/>
  <c r="CZ153" i="3"/>
  <c r="DA153" i="3"/>
  <c r="DB153" i="3"/>
  <c r="DC153" i="3"/>
  <c r="DD153" i="3"/>
  <c r="DE153" i="3"/>
  <c r="DF153" i="3"/>
  <c r="DG153" i="3"/>
  <c r="DH153" i="3"/>
  <c r="DI153" i="3"/>
  <c r="DJ153" i="3"/>
  <c r="DK153" i="3"/>
  <c r="DL153" i="3"/>
  <c r="DM153" i="3"/>
  <c r="DN153" i="3"/>
  <c r="DO153" i="3"/>
  <c r="DP153" i="3"/>
  <c r="B153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R151" i="3"/>
  <c r="S151" i="3"/>
  <c r="T151" i="3"/>
  <c r="U151" i="3"/>
  <c r="V151" i="3"/>
  <c r="W151" i="3"/>
  <c r="X151" i="3"/>
  <c r="Y151" i="3"/>
  <c r="Z151" i="3"/>
  <c r="AA151" i="3"/>
  <c r="AB151" i="3"/>
  <c r="AC151" i="3"/>
  <c r="AD151" i="3"/>
  <c r="AE151" i="3"/>
  <c r="AF151" i="3"/>
  <c r="AG151" i="3"/>
  <c r="AH151" i="3"/>
  <c r="AI151" i="3"/>
  <c r="AJ151" i="3"/>
  <c r="AK151" i="3"/>
  <c r="AL151" i="3"/>
  <c r="AM151" i="3"/>
  <c r="AN151" i="3"/>
  <c r="AO151" i="3"/>
  <c r="AP151" i="3"/>
  <c r="AQ151" i="3"/>
  <c r="AR151" i="3"/>
  <c r="AS151" i="3"/>
  <c r="AT151" i="3"/>
  <c r="AU151" i="3"/>
  <c r="AV151" i="3"/>
  <c r="AW151" i="3"/>
  <c r="AX151" i="3"/>
  <c r="AY151" i="3"/>
  <c r="AZ151" i="3"/>
  <c r="BA151" i="3"/>
  <c r="BB151" i="3"/>
  <c r="BC151" i="3"/>
  <c r="BD151" i="3"/>
  <c r="BE151" i="3"/>
  <c r="BF151" i="3"/>
  <c r="BG151" i="3"/>
  <c r="BH151" i="3"/>
  <c r="BI151" i="3"/>
  <c r="BJ151" i="3"/>
  <c r="BK151" i="3"/>
  <c r="BL151" i="3"/>
  <c r="BM151" i="3"/>
  <c r="BN151" i="3"/>
  <c r="BO151" i="3"/>
  <c r="BP151" i="3"/>
  <c r="BQ151" i="3"/>
  <c r="BR151" i="3"/>
  <c r="BS151" i="3"/>
  <c r="BT151" i="3"/>
  <c r="BU151" i="3"/>
  <c r="BV151" i="3"/>
  <c r="BW151" i="3"/>
  <c r="BX151" i="3"/>
  <c r="BY151" i="3"/>
  <c r="BZ151" i="3"/>
  <c r="CA151" i="3"/>
  <c r="CB151" i="3"/>
  <c r="CC151" i="3"/>
  <c r="CD151" i="3"/>
  <c r="CE151" i="3"/>
  <c r="CF151" i="3"/>
  <c r="CG151" i="3"/>
  <c r="CH151" i="3"/>
  <c r="CI151" i="3"/>
  <c r="CJ151" i="3"/>
  <c r="CK151" i="3"/>
  <c r="CL151" i="3"/>
  <c r="CM151" i="3"/>
  <c r="CN151" i="3"/>
  <c r="CO151" i="3"/>
  <c r="CP151" i="3"/>
  <c r="CQ151" i="3"/>
  <c r="CR151" i="3"/>
  <c r="CS151" i="3"/>
  <c r="CT151" i="3"/>
  <c r="CU151" i="3"/>
  <c r="CV151" i="3"/>
  <c r="CW151" i="3"/>
  <c r="CX151" i="3"/>
  <c r="CY151" i="3"/>
  <c r="CZ151" i="3"/>
  <c r="DA151" i="3"/>
  <c r="DB151" i="3"/>
  <c r="DC151" i="3"/>
  <c r="DD151" i="3"/>
  <c r="DE151" i="3"/>
  <c r="DF151" i="3"/>
  <c r="DG151" i="3"/>
  <c r="DH151" i="3"/>
  <c r="DI151" i="3"/>
  <c r="DJ151" i="3"/>
  <c r="DK151" i="3"/>
  <c r="DL151" i="3"/>
  <c r="DM151" i="3"/>
  <c r="DN151" i="3"/>
  <c r="DO151" i="3"/>
  <c r="DP151" i="3"/>
  <c r="C138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Y138" i="3"/>
  <c r="Z138" i="3"/>
  <c r="AA138" i="3"/>
  <c r="AB138" i="3"/>
  <c r="AC138" i="3"/>
  <c r="AD138" i="3"/>
  <c r="AE138" i="3"/>
  <c r="AF138" i="3"/>
  <c r="AG138" i="3"/>
  <c r="AH138" i="3"/>
  <c r="AI138" i="3"/>
  <c r="AJ138" i="3"/>
  <c r="AK138" i="3"/>
  <c r="AL138" i="3"/>
  <c r="AM138" i="3"/>
  <c r="AN138" i="3"/>
  <c r="AO138" i="3"/>
  <c r="AP138" i="3"/>
  <c r="AQ138" i="3"/>
  <c r="AR138" i="3"/>
  <c r="AS138" i="3"/>
  <c r="AT138" i="3"/>
  <c r="AU138" i="3"/>
  <c r="AV138" i="3"/>
  <c r="AW138" i="3"/>
  <c r="AX138" i="3"/>
  <c r="AY138" i="3"/>
  <c r="AZ138" i="3"/>
  <c r="BA138" i="3"/>
  <c r="BB138" i="3"/>
  <c r="BC138" i="3"/>
  <c r="BD138" i="3"/>
  <c r="BE138" i="3"/>
  <c r="BF138" i="3"/>
  <c r="BG138" i="3"/>
  <c r="BH138" i="3"/>
  <c r="BI138" i="3"/>
  <c r="BJ138" i="3"/>
  <c r="BK138" i="3"/>
  <c r="BL138" i="3"/>
  <c r="BM138" i="3"/>
  <c r="BN138" i="3"/>
  <c r="BO138" i="3"/>
  <c r="BP138" i="3"/>
  <c r="BQ138" i="3"/>
  <c r="BR138" i="3"/>
  <c r="BS138" i="3"/>
  <c r="BT138" i="3"/>
  <c r="BU138" i="3"/>
  <c r="BV138" i="3"/>
  <c r="BW138" i="3"/>
  <c r="BX138" i="3"/>
  <c r="BY138" i="3"/>
  <c r="BZ138" i="3"/>
  <c r="CA138" i="3"/>
  <c r="CB138" i="3"/>
  <c r="CC138" i="3"/>
  <c r="CD138" i="3"/>
  <c r="CE138" i="3"/>
  <c r="CF138" i="3"/>
  <c r="CG138" i="3"/>
  <c r="CH138" i="3"/>
  <c r="CI138" i="3"/>
  <c r="CJ138" i="3"/>
  <c r="CK138" i="3"/>
  <c r="CL138" i="3"/>
  <c r="CM138" i="3"/>
  <c r="CN138" i="3"/>
  <c r="CO138" i="3"/>
  <c r="CP138" i="3"/>
  <c r="CQ138" i="3"/>
  <c r="CR138" i="3"/>
  <c r="CS138" i="3"/>
  <c r="CT138" i="3"/>
  <c r="CU138" i="3"/>
  <c r="CV138" i="3"/>
  <c r="CW138" i="3"/>
  <c r="CX138" i="3"/>
  <c r="CY138" i="3"/>
  <c r="CZ138" i="3"/>
  <c r="DA138" i="3"/>
  <c r="DB138" i="3"/>
  <c r="DC138" i="3"/>
  <c r="DD138" i="3"/>
  <c r="DE138" i="3"/>
  <c r="DF138" i="3"/>
  <c r="DG138" i="3"/>
  <c r="DH138" i="3"/>
  <c r="DI138" i="3"/>
  <c r="DJ138" i="3"/>
  <c r="DK138" i="3"/>
  <c r="DL138" i="3"/>
  <c r="DM138" i="3"/>
  <c r="DN138" i="3"/>
  <c r="DO138" i="3"/>
  <c r="DP138" i="3"/>
  <c r="C139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Y139" i="3"/>
  <c r="Z139" i="3"/>
  <c r="AA139" i="3"/>
  <c r="AB139" i="3"/>
  <c r="AC139" i="3"/>
  <c r="AD139" i="3"/>
  <c r="AE139" i="3"/>
  <c r="AF139" i="3"/>
  <c r="AG139" i="3"/>
  <c r="AH139" i="3"/>
  <c r="AI139" i="3"/>
  <c r="AJ139" i="3"/>
  <c r="AK139" i="3"/>
  <c r="AL139" i="3"/>
  <c r="AM139" i="3"/>
  <c r="AN139" i="3"/>
  <c r="AO139" i="3"/>
  <c r="AP139" i="3"/>
  <c r="AQ139" i="3"/>
  <c r="AR139" i="3"/>
  <c r="AS139" i="3"/>
  <c r="AT139" i="3"/>
  <c r="AU139" i="3"/>
  <c r="AV139" i="3"/>
  <c r="AW139" i="3"/>
  <c r="AX139" i="3"/>
  <c r="AY139" i="3"/>
  <c r="AZ139" i="3"/>
  <c r="BA139" i="3"/>
  <c r="BB139" i="3"/>
  <c r="BC139" i="3"/>
  <c r="BD139" i="3"/>
  <c r="BE139" i="3"/>
  <c r="BF139" i="3"/>
  <c r="BG139" i="3"/>
  <c r="BH139" i="3"/>
  <c r="BI139" i="3"/>
  <c r="BJ139" i="3"/>
  <c r="BK139" i="3"/>
  <c r="BL139" i="3"/>
  <c r="BM139" i="3"/>
  <c r="BN139" i="3"/>
  <c r="BO139" i="3"/>
  <c r="BP139" i="3"/>
  <c r="BQ139" i="3"/>
  <c r="BR139" i="3"/>
  <c r="BS139" i="3"/>
  <c r="BT139" i="3"/>
  <c r="BU139" i="3"/>
  <c r="BV139" i="3"/>
  <c r="BW139" i="3"/>
  <c r="BX139" i="3"/>
  <c r="BY139" i="3"/>
  <c r="BZ139" i="3"/>
  <c r="CA139" i="3"/>
  <c r="CB139" i="3"/>
  <c r="CC139" i="3"/>
  <c r="CD139" i="3"/>
  <c r="CE139" i="3"/>
  <c r="CF139" i="3"/>
  <c r="CG139" i="3"/>
  <c r="CH139" i="3"/>
  <c r="CI139" i="3"/>
  <c r="CJ139" i="3"/>
  <c r="CK139" i="3"/>
  <c r="CL139" i="3"/>
  <c r="CM139" i="3"/>
  <c r="CN139" i="3"/>
  <c r="CO139" i="3"/>
  <c r="CP139" i="3"/>
  <c r="CQ139" i="3"/>
  <c r="CR139" i="3"/>
  <c r="CS139" i="3"/>
  <c r="CT139" i="3"/>
  <c r="CU139" i="3"/>
  <c r="CV139" i="3"/>
  <c r="CW139" i="3"/>
  <c r="CX139" i="3"/>
  <c r="CY139" i="3"/>
  <c r="CZ139" i="3"/>
  <c r="DA139" i="3"/>
  <c r="DB139" i="3"/>
  <c r="DC139" i="3"/>
  <c r="DD139" i="3"/>
  <c r="DE139" i="3"/>
  <c r="DF139" i="3"/>
  <c r="DG139" i="3"/>
  <c r="DH139" i="3"/>
  <c r="DI139" i="3"/>
  <c r="DJ139" i="3"/>
  <c r="DK139" i="3"/>
  <c r="DL139" i="3"/>
  <c r="DM139" i="3"/>
  <c r="DN139" i="3"/>
  <c r="DO139" i="3"/>
  <c r="DP139" i="3"/>
  <c r="B139" i="3"/>
  <c r="B138" i="3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Y141" i="3"/>
  <c r="Z141" i="3"/>
  <c r="AA141" i="3"/>
  <c r="AB141" i="3"/>
  <c r="AC141" i="3"/>
  <c r="AD141" i="3"/>
  <c r="AE141" i="3"/>
  <c r="AF141" i="3"/>
  <c r="AG141" i="3"/>
  <c r="AH141" i="3"/>
  <c r="AI141" i="3"/>
  <c r="AJ141" i="3"/>
  <c r="AK141" i="3"/>
  <c r="AL141" i="3"/>
  <c r="AM141" i="3"/>
  <c r="AN141" i="3"/>
  <c r="AO141" i="3"/>
  <c r="AP141" i="3"/>
  <c r="AQ141" i="3"/>
  <c r="AR141" i="3"/>
  <c r="AS141" i="3"/>
  <c r="AT141" i="3"/>
  <c r="AU141" i="3"/>
  <c r="AV141" i="3"/>
  <c r="AW141" i="3"/>
  <c r="AX141" i="3"/>
  <c r="AY141" i="3"/>
  <c r="AZ141" i="3"/>
  <c r="BA141" i="3"/>
  <c r="BB141" i="3"/>
  <c r="BC141" i="3"/>
  <c r="BD141" i="3"/>
  <c r="BE141" i="3"/>
  <c r="BF141" i="3"/>
  <c r="BG141" i="3"/>
  <c r="BH141" i="3"/>
  <c r="BI141" i="3"/>
  <c r="BJ141" i="3"/>
  <c r="BK141" i="3"/>
  <c r="BL141" i="3"/>
  <c r="BM141" i="3"/>
  <c r="BN141" i="3"/>
  <c r="BO141" i="3"/>
  <c r="BP141" i="3"/>
  <c r="BQ141" i="3"/>
  <c r="BR141" i="3"/>
  <c r="BS141" i="3"/>
  <c r="BT141" i="3"/>
  <c r="BU141" i="3"/>
  <c r="BV141" i="3"/>
  <c r="BW141" i="3"/>
  <c r="BX141" i="3"/>
  <c r="BY141" i="3"/>
  <c r="BZ141" i="3"/>
  <c r="CA141" i="3"/>
  <c r="CB141" i="3"/>
  <c r="CC141" i="3"/>
  <c r="CD141" i="3"/>
  <c r="CE141" i="3"/>
  <c r="CF141" i="3"/>
  <c r="CG141" i="3"/>
  <c r="CH141" i="3"/>
  <c r="CI141" i="3"/>
  <c r="CJ141" i="3"/>
  <c r="CK141" i="3"/>
  <c r="CL141" i="3"/>
  <c r="CM141" i="3"/>
  <c r="CN141" i="3"/>
  <c r="CO141" i="3"/>
  <c r="CP141" i="3"/>
  <c r="CQ141" i="3"/>
  <c r="CR141" i="3"/>
  <c r="CS141" i="3"/>
  <c r="CT141" i="3"/>
  <c r="CU141" i="3"/>
  <c r="CV141" i="3"/>
  <c r="CW141" i="3"/>
  <c r="CX141" i="3"/>
  <c r="CY141" i="3"/>
  <c r="CZ141" i="3"/>
  <c r="DA141" i="3"/>
  <c r="DB141" i="3"/>
  <c r="DC141" i="3"/>
  <c r="DD141" i="3"/>
  <c r="DE141" i="3"/>
  <c r="DF141" i="3"/>
  <c r="DG141" i="3"/>
  <c r="DH141" i="3"/>
  <c r="DI141" i="3"/>
  <c r="DJ141" i="3"/>
  <c r="DK141" i="3"/>
  <c r="DL141" i="3"/>
  <c r="DM141" i="3"/>
  <c r="DN141" i="3"/>
  <c r="DO141" i="3"/>
  <c r="DP141" i="3"/>
  <c r="B141" i="3"/>
  <c r="K285" i="7" l="1"/>
  <c r="N285" i="7" s="1"/>
  <c r="H57" i="7" s="1"/>
  <c r="H59" i="7" s="1"/>
  <c r="O150" i="7" s="1"/>
  <c r="I285" i="8"/>
  <c r="K285" i="8"/>
  <c r="N285" i="8" s="1"/>
  <c r="H57" i="8" s="1"/>
  <c r="H59" i="8" s="1"/>
  <c r="U322" i="8" s="1"/>
  <c r="O68" i="9"/>
  <c r="P68" i="9"/>
  <c r="M29" i="9"/>
  <c r="I285" i="7"/>
  <c r="M29" i="7" s="1"/>
  <c r="K285" i="6"/>
  <c r="N285" i="6" s="1"/>
  <c r="H57" i="6" s="1"/>
  <c r="H59" i="6" s="1"/>
  <c r="U338" i="9"/>
  <c r="AB338" i="9" s="1"/>
  <c r="U348" i="9"/>
  <c r="AB348" i="9" s="1"/>
  <c r="U325" i="9"/>
  <c r="F48" i="9"/>
  <c r="I48" i="9" s="1"/>
  <c r="X322" i="9"/>
  <c r="AB322" i="9" s="1"/>
  <c r="X309" i="9"/>
  <c r="AB309" i="9" s="1"/>
  <c r="U320" i="9"/>
  <c r="X314" i="9"/>
  <c r="AB314" i="9" s="1"/>
  <c r="H31" i="9"/>
  <c r="U331" i="9"/>
  <c r="AB331" i="9" s="1"/>
  <c r="X297" i="9"/>
  <c r="AB297" i="9" s="1"/>
  <c r="U336" i="9"/>
  <c r="AB336" i="9" s="1"/>
  <c r="X325" i="9"/>
  <c r="AB325" i="9" s="1"/>
  <c r="U329" i="9"/>
  <c r="AB329" i="9" s="1"/>
  <c r="X298" i="9"/>
  <c r="AB298" i="9" s="1"/>
  <c r="U323" i="9"/>
  <c r="X317" i="9"/>
  <c r="AB317" i="9" s="1"/>
  <c r="U337" i="9"/>
  <c r="AB337" i="9" s="1"/>
  <c r="U297" i="9"/>
  <c r="X300" i="9"/>
  <c r="AB300" i="9" s="1"/>
  <c r="U344" i="9"/>
  <c r="AB344" i="9" s="1"/>
  <c r="U303" i="9"/>
  <c r="U332" i="9"/>
  <c r="AB332" i="9" s="1"/>
  <c r="U343" i="9"/>
  <c r="AB343" i="9" s="1"/>
  <c r="U339" i="9"/>
  <c r="AB339" i="9" s="1"/>
  <c r="X320" i="9"/>
  <c r="AB320" i="9" s="1"/>
  <c r="F46" i="9"/>
  <c r="I46" i="9" s="1"/>
  <c r="U351" i="9"/>
  <c r="AB351" i="9" s="1"/>
  <c r="U306" i="9"/>
  <c r="U349" i="9"/>
  <c r="AB349" i="9" s="1"/>
  <c r="U345" i="9"/>
  <c r="AB345" i="9" s="1"/>
  <c r="F38" i="9"/>
  <c r="I38" i="9" s="1"/>
  <c r="X323" i="9"/>
  <c r="AB323" i="9" s="1"/>
  <c r="U300" i="9"/>
  <c r="U307" i="9"/>
  <c r="L38" i="9"/>
  <c r="U313" i="9"/>
  <c r="U309" i="9"/>
  <c r="O214" i="9"/>
  <c r="O16" i="9" s="1"/>
  <c r="F36" i="9"/>
  <c r="F44" i="9"/>
  <c r="I44" i="9" s="1"/>
  <c r="U335" i="9"/>
  <c r="AB335" i="9" s="1"/>
  <c r="X301" i="9"/>
  <c r="AB301" i="9" s="1"/>
  <c r="U316" i="9"/>
  <c r="F42" i="9"/>
  <c r="I42" i="9" s="1"/>
  <c r="M26" i="9"/>
  <c r="U327" i="9"/>
  <c r="AB327" i="9" s="1"/>
  <c r="H27" i="9"/>
  <c r="X313" i="9"/>
  <c r="U298" i="9"/>
  <c r="U301" i="9"/>
  <c r="U350" i="9"/>
  <c r="AB350" i="9" s="1"/>
  <c r="X304" i="9"/>
  <c r="AB304" i="9" s="1"/>
  <c r="H26" i="9"/>
  <c r="U319" i="9"/>
  <c r="H33" i="9"/>
  <c r="U364" i="9" s="1"/>
  <c r="AB364" i="9" s="1"/>
  <c r="X316" i="9"/>
  <c r="AB316" i="9" s="1"/>
  <c r="X303" i="9"/>
  <c r="AB303" i="9" s="1"/>
  <c r="O48" i="9"/>
  <c r="O50" i="9" s="1"/>
  <c r="U314" i="9"/>
  <c r="U304" i="9"/>
  <c r="U352" i="9"/>
  <c r="AB352" i="9" s="1"/>
  <c r="X307" i="9"/>
  <c r="AB307" i="9" s="1"/>
  <c r="H29" i="9"/>
  <c r="U342" i="9"/>
  <c r="AB342" i="9" s="1"/>
  <c r="U322" i="9"/>
  <c r="F40" i="9"/>
  <c r="I40" i="9" s="1"/>
  <c r="X319" i="9"/>
  <c r="AB319" i="9" s="1"/>
  <c r="X306" i="9"/>
  <c r="AB306" i="9" s="1"/>
  <c r="U317" i="9"/>
  <c r="N292" i="9"/>
  <c r="N339" i="9"/>
  <c r="I285" i="6"/>
  <c r="I339" i="7"/>
  <c r="I339" i="6"/>
  <c r="J205" i="2"/>
  <c r="I270" i="2"/>
  <c r="I266" i="2"/>
  <c r="I261" i="2"/>
  <c r="I263" i="2"/>
  <c r="I244" i="2"/>
  <c r="M29" i="8" l="1"/>
  <c r="U335" i="7"/>
  <c r="AB335" i="7" s="1"/>
  <c r="L38" i="7"/>
  <c r="F40" i="7"/>
  <c r="I40" i="7" s="1"/>
  <c r="U316" i="7"/>
  <c r="U313" i="7"/>
  <c r="U351" i="7"/>
  <c r="AB351" i="7" s="1"/>
  <c r="U348" i="7"/>
  <c r="AB348" i="7" s="1"/>
  <c r="X303" i="7"/>
  <c r="AB303" i="7" s="1"/>
  <c r="H26" i="7"/>
  <c r="X322" i="7"/>
  <c r="AB322" i="7" s="1"/>
  <c r="P68" i="7"/>
  <c r="U344" i="7"/>
  <c r="AB344" i="7" s="1"/>
  <c r="H29" i="7"/>
  <c r="X300" i="7"/>
  <c r="AB300" i="7" s="1"/>
  <c r="U327" i="7"/>
  <c r="AB327" i="7" s="1"/>
  <c r="X319" i="7"/>
  <c r="AB319" i="7" s="1"/>
  <c r="M26" i="7"/>
  <c r="U307" i="7"/>
  <c r="U320" i="7"/>
  <c r="F48" i="7"/>
  <c r="I48" i="7" s="1"/>
  <c r="O68" i="7"/>
  <c r="X307" i="7"/>
  <c r="AB307" i="7" s="1"/>
  <c r="H33" i="7"/>
  <c r="U364" i="7" s="1"/>
  <c r="AB364" i="7" s="1"/>
  <c r="X301" i="7"/>
  <c r="AB301" i="7" s="1"/>
  <c r="U300" i="7"/>
  <c r="O48" i="7"/>
  <c r="O50" i="7" s="1"/>
  <c r="U332" i="7"/>
  <c r="AB332" i="7" s="1"/>
  <c r="U322" i="7"/>
  <c r="X323" i="7"/>
  <c r="AB323" i="7" s="1"/>
  <c r="U297" i="7"/>
  <c r="X317" i="7"/>
  <c r="AB317" i="7" s="1"/>
  <c r="U323" i="7"/>
  <c r="U303" i="7"/>
  <c r="U317" i="7"/>
  <c r="U304" i="7"/>
  <c r="X297" i="7"/>
  <c r="AB297" i="7" s="1"/>
  <c r="N339" i="7"/>
  <c r="U337" i="7"/>
  <c r="AB337" i="7" s="1"/>
  <c r="X298" i="7"/>
  <c r="AB298" i="7" s="1"/>
  <c r="U336" i="7"/>
  <c r="AB336" i="7" s="1"/>
  <c r="X309" i="7"/>
  <c r="AB309" i="7" s="1"/>
  <c r="X304" i="7"/>
  <c r="AB304" i="7" s="1"/>
  <c r="U338" i="7"/>
  <c r="AB338" i="7" s="1"/>
  <c r="U309" i="7"/>
  <c r="H31" i="7"/>
  <c r="U352" i="7"/>
  <c r="AB352" i="7" s="1"/>
  <c r="U343" i="7"/>
  <c r="AB343" i="7" s="1"/>
  <c r="U350" i="7"/>
  <c r="AB350" i="7" s="1"/>
  <c r="H27" i="7"/>
  <c r="X306" i="7"/>
  <c r="AB306" i="7" s="1"/>
  <c r="U319" i="7"/>
  <c r="F38" i="7"/>
  <c r="I38" i="7" s="1"/>
  <c r="X320" i="7"/>
  <c r="AB320" i="7" s="1"/>
  <c r="F42" i="7"/>
  <c r="I42" i="7" s="1"/>
  <c r="F36" i="7"/>
  <c r="I36" i="7" s="1"/>
  <c r="U349" i="7"/>
  <c r="AB349" i="7" s="1"/>
  <c r="F46" i="7"/>
  <c r="I46" i="7" s="1"/>
  <c r="X325" i="7"/>
  <c r="AB325" i="7" s="1"/>
  <c r="N292" i="7"/>
  <c r="X316" i="7"/>
  <c r="AB316" i="7" s="1"/>
  <c r="X313" i="7"/>
  <c r="AB313" i="7" s="1"/>
  <c r="O214" i="7"/>
  <c r="O16" i="7" s="1"/>
  <c r="U306" i="7"/>
  <c r="U342" i="7"/>
  <c r="AB342" i="7" s="1"/>
  <c r="U325" i="7"/>
  <c r="U301" i="7"/>
  <c r="U298" i="7"/>
  <c r="U345" i="7"/>
  <c r="AB345" i="7" s="1"/>
  <c r="U339" i="7"/>
  <c r="AB339" i="7" s="1"/>
  <c r="X314" i="7"/>
  <c r="AB314" i="7" s="1"/>
  <c r="U329" i="7"/>
  <c r="AB329" i="7" s="1"/>
  <c r="U331" i="7"/>
  <c r="AB331" i="7" s="1"/>
  <c r="F44" i="7"/>
  <c r="I44" i="7" s="1"/>
  <c r="U314" i="7"/>
  <c r="M29" i="6"/>
  <c r="U306" i="8"/>
  <c r="O150" i="8"/>
  <c r="N292" i="8"/>
  <c r="F42" i="8"/>
  <c r="I42" i="8" s="1"/>
  <c r="X322" i="8"/>
  <c r="AB322" i="8" s="1"/>
  <c r="U342" i="8"/>
  <c r="AB342" i="8" s="1"/>
  <c r="X313" i="8"/>
  <c r="U332" i="8"/>
  <c r="AB332" i="8" s="1"/>
  <c r="F40" i="8"/>
  <c r="I40" i="8" s="1"/>
  <c r="X301" i="8"/>
  <c r="AB301" i="8" s="1"/>
  <c r="U317" i="8"/>
  <c r="X317" i="8"/>
  <c r="AB317" i="8" s="1"/>
  <c r="U325" i="8"/>
  <c r="L38" i="8"/>
  <c r="X314" i="8"/>
  <c r="AB314" i="8" s="1"/>
  <c r="U343" i="8"/>
  <c r="AB343" i="8" s="1"/>
  <c r="H26" i="8"/>
  <c r="H27" i="8"/>
  <c r="U301" i="8"/>
  <c r="F48" i="8"/>
  <c r="I48" i="8" s="1"/>
  <c r="U345" i="8"/>
  <c r="AB345" i="8" s="1"/>
  <c r="U300" i="8"/>
  <c r="U297" i="8"/>
  <c r="X309" i="8"/>
  <c r="AB309" i="8" s="1"/>
  <c r="U304" i="8"/>
  <c r="O214" i="8"/>
  <c r="O16" i="8" s="1"/>
  <c r="U323" i="8"/>
  <c r="U303" i="8"/>
  <c r="U307" i="8"/>
  <c r="U313" i="8"/>
  <c r="X307" i="8"/>
  <c r="AB307" i="8" s="1"/>
  <c r="X303" i="8"/>
  <c r="AB303" i="8" s="1"/>
  <c r="U319" i="8"/>
  <c r="U314" i="8"/>
  <c r="U331" i="8"/>
  <c r="AB331" i="8" s="1"/>
  <c r="X323" i="8"/>
  <c r="AB323" i="8" s="1"/>
  <c r="X297" i="8"/>
  <c r="AB297" i="8" s="1"/>
  <c r="M26" i="8"/>
  <c r="P68" i="8"/>
  <c r="U329" i="8"/>
  <c r="AB329" i="8" s="1"/>
  <c r="U327" i="8"/>
  <c r="AB327" i="8" s="1"/>
  <c r="U337" i="8"/>
  <c r="AB337" i="8" s="1"/>
  <c r="X319" i="8"/>
  <c r="AB319" i="8" s="1"/>
  <c r="U351" i="8"/>
  <c r="AB351" i="8" s="1"/>
  <c r="F36" i="8"/>
  <c r="I36" i="8" s="1"/>
  <c r="X316" i="8"/>
  <c r="AB316" i="8" s="1"/>
  <c r="F46" i="8"/>
  <c r="I46" i="8" s="1"/>
  <c r="U309" i="8"/>
  <c r="X304" i="8"/>
  <c r="AB304" i="8" s="1"/>
  <c r="U344" i="8"/>
  <c r="AB344" i="8" s="1"/>
  <c r="U336" i="8"/>
  <c r="AB336" i="8" s="1"/>
  <c r="H31" i="8"/>
  <c r="O48" i="8"/>
  <c r="O50" i="8" s="1"/>
  <c r="H29" i="8"/>
  <c r="X300" i="8"/>
  <c r="AB300" i="8" s="1"/>
  <c r="X320" i="8"/>
  <c r="AB320" i="8" s="1"/>
  <c r="N339" i="8"/>
  <c r="O68" i="8"/>
  <c r="U349" i="8"/>
  <c r="AB349" i="8" s="1"/>
  <c r="U352" i="8"/>
  <c r="AB352" i="8" s="1"/>
  <c r="U316" i="8"/>
  <c r="H33" i="8"/>
  <c r="U364" i="8" s="1"/>
  <c r="AB364" i="8" s="1"/>
  <c r="U339" i="8"/>
  <c r="AB339" i="8" s="1"/>
  <c r="U320" i="8"/>
  <c r="X298" i="8"/>
  <c r="AB298" i="8" s="1"/>
  <c r="U338" i="8"/>
  <c r="AB338" i="8" s="1"/>
  <c r="U298" i="8"/>
  <c r="F44" i="8"/>
  <c r="I44" i="8" s="1"/>
  <c r="U348" i="8"/>
  <c r="AB348" i="8" s="1"/>
  <c r="U350" i="8"/>
  <c r="AB350" i="8" s="1"/>
  <c r="U335" i="8"/>
  <c r="AB335" i="8" s="1"/>
  <c r="F38" i="8"/>
  <c r="I38" i="8" s="1"/>
  <c r="X306" i="8"/>
  <c r="AB306" i="8" s="1"/>
  <c r="X325" i="8"/>
  <c r="AB325" i="8" s="1"/>
  <c r="P68" i="6"/>
  <c r="O150" i="6"/>
  <c r="AB313" i="9"/>
  <c r="AC293" i="9" s="1"/>
  <c r="U363" i="9"/>
  <c r="AB363" i="9" s="1"/>
  <c r="AC360" i="9" s="1"/>
  <c r="H344" i="9" s="1"/>
  <c r="AB313" i="8"/>
  <c r="O48" i="6"/>
  <c r="O50" i="6" s="1"/>
  <c r="H29" i="6"/>
  <c r="U348" i="6"/>
  <c r="AB348" i="6" s="1"/>
  <c r="N339" i="6"/>
  <c r="U319" i="6"/>
  <c r="U301" i="6"/>
  <c r="F48" i="6"/>
  <c r="I48" i="6" s="1"/>
  <c r="X313" i="6"/>
  <c r="AB313" i="6" s="1"/>
  <c r="U314" i="6"/>
  <c r="U320" i="6"/>
  <c r="H31" i="6"/>
  <c r="U338" i="6"/>
  <c r="AB338" i="6" s="1"/>
  <c r="U300" i="6"/>
  <c r="U336" i="6"/>
  <c r="AB336" i="6" s="1"/>
  <c r="U344" i="6"/>
  <c r="AB344" i="6" s="1"/>
  <c r="N292" i="6"/>
  <c r="F44" i="6"/>
  <c r="I44" i="6" s="1"/>
  <c r="U342" i="6"/>
  <c r="AB342" i="6" s="1"/>
  <c r="U298" i="6"/>
  <c r="X323" i="6"/>
  <c r="AB323" i="6" s="1"/>
  <c r="U304" i="6"/>
  <c r="X320" i="6"/>
  <c r="AB320" i="6" s="1"/>
  <c r="X319" i="6"/>
  <c r="AB319" i="6" s="1"/>
  <c r="F42" i="6"/>
  <c r="I42" i="6" s="1"/>
  <c r="X298" i="6"/>
  <c r="AB298" i="6" s="1"/>
  <c r="U339" i="6"/>
  <c r="AB339" i="6" s="1"/>
  <c r="X314" i="6"/>
  <c r="AB314" i="6" s="1"/>
  <c r="X301" i="6"/>
  <c r="AB301" i="6" s="1"/>
  <c r="U332" i="6"/>
  <c r="AB332" i="6" s="1"/>
  <c r="X316" i="6"/>
  <c r="AB316" i="6" s="1"/>
  <c r="U349" i="6"/>
  <c r="AB349" i="6" s="1"/>
  <c r="U350" i="6"/>
  <c r="AB350" i="6" s="1"/>
  <c r="U343" i="6"/>
  <c r="AB343" i="6" s="1"/>
  <c r="U327" i="6"/>
  <c r="AB327" i="6" s="1"/>
  <c r="U323" i="6"/>
  <c r="H33" i="6"/>
  <c r="U364" i="6" s="1"/>
  <c r="AB364" i="6" s="1"/>
  <c r="H26" i="6"/>
  <c r="U351" i="6"/>
  <c r="AB351" i="6" s="1"/>
  <c r="U306" i="6"/>
  <c r="U313" i="6"/>
  <c r="U331" i="6"/>
  <c r="AB331" i="6" s="1"/>
  <c r="U329" i="6"/>
  <c r="AB329" i="6" s="1"/>
  <c r="U317" i="6"/>
  <c r="F38" i="6"/>
  <c r="I38" i="6" s="1"/>
  <c r="X317" i="6"/>
  <c r="AB317" i="6" s="1"/>
  <c r="U309" i="6"/>
  <c r="U352" i="6"/>
  <c r="AB352" i="6" s="1"/>
  <c r="X325" i="6"/>
  <c r="AB325" i="6" s="1"/>
  <c r="U325" i="6"/>
  <c r="U307" i="6"/>
  <c r="F36" i="6"/>
  <c r="I36" i="6" s="1"/>
  <c r="U335" i="6"/>
  <c r="AB335" i="6" s="1"/>
  <c r="F46" i="6"/>
  <c r="I46" i="6" s="1"/>
  <c r="X300" i="6"/>
  <c r="AB300" i="6" s="1"/>
  <c r="X307" i="6"/>
  <c r="AB307" i="6" s="1"/>
  <c r="U303" i="6"/>
  <c r="U322" i="6"/>
  <c r="U345" i="6"/>
  <c r="AB345" i="6" s="1"/>
  <c r="X309" i="6"/>
  <c r="AB309" i="6" s="1"/>
  <c r="O214" i="6"/>
  <c r="O16" i="6" s="1"/>
  <c r="X297" i="6"/>
  <c r="AB297" i="6" s="1"/>
  <c r="M26" i="6"/>
  <c r="X322" i="6"/>
  <c r="AB322" i="6" s="1"/>
  <c r="U297" i="6"/>
  <c r="H27" i="6"/>
  <c r="X303" i="6"/>
  <c r="AB303" i="6" s="1"/>
  <c r="F40" i="6"/>
  <c r="I40" i="6" s="1"/>
  <c r="L38" i="6"/>
  <c r="U316" i="6"/>
  <c r="X306" i="6"/>
  <c r="AB306" i="6" s="1"/>
  <c r="U337" i="6"/>
  <c r="AB337" i="6" s="1"/>
  <c r="O68" i="6"/>
  <c r="X304" i="6"/>
  <c r="AB304" i="6" s="1"/>
  <c r="AC334" i="9"/>
  <c r="H311" i="9" s="1"/>
  <c r="AC346" i="9"/>
  <c r="H326" i="9" s="1"/>
  <c r="F50" i="9"/>
  <c r="I36" i="9"/>
  <c r="EV80" i="5"/>
  <c r="EU80" i="5"/>
  <c r="ET80" i="5"/>
  <c r="ES80" i="5"/>
  <c r="ER80" i="5"/>
  <c r="EQ80" i="5"/>
  <c r="EP80" i="5"/>
  <c r="EO80" i="5"/>
  <c r="EN80" i="5"/>
  <c r="EM80" i="5"/>
  <c r="EL80" i="5"/>
  <c r="EK80" i="5"/>
  <c r="EJ80" i="5"/>
  <c r="EI80" i="5"/>
  <c r="EH80" i="5"/>
  <c r="EG80" i="5"/>
  <c r="EF80" i="5"/>
  <c r="EE80" i="5"/>
  <c r="ED80" i="5"/>
  <c r="EC80" i="5"/>
  <c r="EB80" i="5"/>
  <c r="EA80" i="5"/>
  <c r="DZ80" i="5"/>
  <c r="DY80" i="5"/>
  <c r="DX80" i="5"/>
  <c r="DW80" i="5"/>
  <c r="DV80" i="5"/>
  <c r="DU80" i="5"/>
  <c r="DT80" i="5"/>
  <c r="DS80" i="5"/>
  <c r="DR80" i="5"/>
  <c r="DQ80" i="5"/>
  <c r="DP80" i="5"/>
  <c r="DO80" i="5"/>
  <c r="DN80" i="5"/>
  <c r="DM80" i="5"/>
  <c r="DL80" i="5"/>
  <c r="DK80" i="5"/>
  <c r="DJ80" i="5"/>
  <c r="DI80" i="5"/>
  <c r="DH80" i="5"/>
  <c r="DG80" i="5"/>
  <c r="DF80" i="5"/>
  <c r="DE80" i="5"/>
  <c r="DD80" i="5"/>
  <c r="DC80" i="5"/>
  <c r="DB80" i="5"/>
  <c r="DA80" i="5"/>
  <c r="CZ80" i="5"/>
  <c r="CY80" i="5"/>
  <c r="CX80" i="5"/>
  <c r="CW80" i="5"/>
  <c r="CV80" i="5"/>
  <c r="CU80" i="5"/>
  <c r="CT80" i="5"/>
  <c r="CS80" i="5"/>
  <c r="CR80" i="5"/>
  <c r="CQ80" i="5"/>
  <c r="CP80" i="5"/>
  <c r="CO80" i="5"/>
  <c r="CN80" i="5"/>
  <c r="CM80" i="5"/>
  <c r="CL80" i="5"/>
  <c r="CK80" i="5"/>
  <c r="CJ80" i="5"/>
  <c r="CI80" i="5"/>
  <c r="CH80" i="5"/>
  <c r="CG80" i="5"/>
  <c r="CF80" i="5"/>
  <c r="CE80" i="5"/>
  <c r="CD80" i="5"/>
  <c r="CC80" i="5"/>
  <c r="CB80" i="5"/>
  <c r="CA80" i="5"/>
  <c r="BZ80" i="5"/>
  <c r="BY80" i="5"/>
  <c r="BX80" i="5"/>
  <c r="BW80" i="5"/>
  <c r="BV80" i="5"/>
  <c r="BU80" i="5"/>
  <c r="BT80" i="5"/>
  <c r="BS80" i="5"/>
  <c r="BR80" i="5"/>
  <c r="BQ80" i="5"/>
  <c r="BP80" i="5"/>
  <c r="BO80" i="5"/>
  <c r="BN80" i="5"/>
  <c r="BM80" i="5"/>
  <c r="BL80" i="5"/>
  <c r="BK80" i="5"/>
  <c r="BJ80" i="5"/>
  <c r="BI80" i="5"/>
  <c r="BH80" i="5"/>
  <c r="BG80" i="5"/>
  <c r="BF80" i="5"/>
  <c r="BE80" i="5"/>
  <c r="BD80" i="5"/>
  <c r="BC80" i="5"/>
  <c r="BB80" i="5"/>
  <c r="BA80" i="5"/>
  <c r="AZ80" i="5"/>
  <c r="AY80" i="5"/>
  <c r="AX80" i="5"/>
  <c r="AW80" i="5"/>
  <c r="AV80" i="5"/>
  <c r="AU80" i="5"/>
  <c r="AT80" i="5"/>
  <c r="AS80" i="5"/>
  <c r="AR80" i="5"/>
  <c r="AQ80" i="5"/>
  <c r="AP80" i="5"/>
  <c r="AO80" i="5"/>
  <c r="AN80" i="5"/>
  <c r="AM80" i="5"/>
  <c r="AL80" i="5"/>
  <c r="AK80" i="5"/>
  <c r="AJ80" i="5"/>
  <c r="AI80" i="5"/>
  <c r="AH80" i="5"/>
  <c r="AG80" i="5"/>
  <c r="AF80" i="5"/>
  <c r="AE80" i="5"/>
  <c r="AD80" i="5"/>
  <c r="AC80" i="5"/>
  <c r="AB80" i="5"/>
  <c r="AC346" i="7" l="1"/>
  <c r="H326" i="7" s="1"/>
  <c r="I326" i="7" s="1"/>
  <c r="AC334" i="7"/>
  <c r="H311" i="7" s="1"/>
  <c r="I311" i="7" s="1"/>
  <c r="U363" i="7"/>
  <c r="AB363" i="7" s="1"/>
  <c r="AC360" i="7" s="1"/>
  <c r="H344" i="7" s="1"/>
  <c r="I344" i="7" s="1"/>
  <c r="F50" i="7"/>
  <c r="I50" i="7" s="1"/>
  <c r="AC293" i="7"/>
  <c r="AD329" i="7" s="1"/>
  <c r="U363" i="8"/>
  <c r="AB363" i="8" s="1"/>
  <c r="AC360" i="8" s="1"/>
  <c r="H344" i="8" s="1"/>
  <c r="I344" i="8" s="1"/>
  <c r="AC334" i="8"/>
  <c r="H311" i="8" s="1"/>
  <c r="I311" i="8" s="1"/>
  <c r="AC346" i="8"/>
  <c r="H326" i="8" s="1"/>
  <c r="I326" i="8" s="1"/>
  <c r="AC293" i="8"/>
  <c r="AD329" i="8" s="1"/>
  <c r="F50" i="8"/>
  <c r="I50" i="8" s="1"/>
  <c r="I344" i="9"/>
  <c r="N344" i="9"/>
  <c r="AC346" i="6"/>
  <c r="H326" i="6" s="1"/>
  <c r="N326" i="6" s="1"/>
  <c r="AC334" i="6"/>
  <c r="H311" i="6" s="1"/>
  <c r="I311" i="6" s="1"/>
  <c r="AC293" i="6"/>
  <c r="H301" i="6" s="1"/>
  <c r="U363" i="6"/>
  <c r="AB363" i="6" s="1"/>
  <c r="AC360" i="6" s="1"/>
  <c r="H344" i="6" s="1"/>
  <c r="I344" i="6" s="1"/>
  <c r="F50" i="6"/>
  <c r="I50" i="6" s="1"/>
  <c r="I50" i="9"/>
  <c r="F52" i="9"/>
  <c r="I52" i="9" s="1"/>
  <c r="N326" i="9"/>
  <c r="I326" i="9"/>
  <c r="AD329" i="9"/>
  <c r="H301" i="9"/>
  <c r="I311" i="9"/>
  <c r="N311" i="9"/>
  <c r="S80" i="5"/>
  <c r="F53" i="5" s="1"/>
  <c r="J59" i="2"/>
  <c r="I284" i="2"/>
  <c r="O212" i="2"/>
  <c r="N285" i="2" s="1"/>
  <c r="N326" i="7" l="1"/>
  <c r="F52" i="7"/>
  <c r="I52" i="7" s="1"/>
  <c r="H301" i="7"/>
  <c r="I301" i="7" s="1"/>
  <c r="N311" i="7"/>
  <c r="N344" i="7"/>
  <c r="N344" i="8"/>
  <c r="F52" i="8"/>
  <c r="I52" i="8" s="1"/>
  <c r="N311" i="8"/>
  <c r="N326" i="8"/>
  <c r="H301" i="8"/>
  <c r="N301" i="8" s="1"/>
  <c r="I326" i="6"/>
  <c r="F52" i="6"/>
  <c r="I52" i="6" s="1"/>
  <c r="N311" i="6"/>
  <c r="AD329" i="6"/>
  <c r="N344" i="6"/>
  <c r="I301" i="9"/>
  <c r="I352" i="9"/>
  <c r="N301" i="9"/>
  <c r="N352" i="9" s="1"/>
  <c r="M33" i="9" s="1"/>
  <c r="I301" i="6"/>
  <c r="I352" i="6"/>
  <c r="N301" i="6"/>
  <c r="F7" i="1"/>
  <c r="N301" i="7" l="1"/>
  <c r="N352" i="7" s="1"/>
  <c r="M33" i="7" s="1"/>
  <c r="I352" i="7"/>
  <c r="J59" i="7" s="1"/>
  <c r="I352" i="8"/>
  <c r="M31" i="8" s="1"/>
  <c r="I301" i="8"/>
  <c r="N352" i="8"/>
  <c r="M33" i="8" s="1"/>
  <c r="N352" i="6"/>
  <c r="M33" i="6" s="1"/>
  <c r="M31" i="9"/>
  <c r="J59" i="9"/>
  <c r="J59" i="6"/>
  <c r="M31" i="6"/>
  <c r="H170" i="2"/>
  <c r="I262" i="2" s="1"/>
  <c r="H104" i="2"/>
  <c r="F73" i="1"/>
  <c r="G73" i="1" s="1"/>
  <c r="H73" i="1" s="1"/>
  <c r="I73" i="1" s="1"/>
  <c r="J73" i="1" s="1"/>
  <c r="F72" i="1"/>
  <c r="G72" i="1" s="1"/>
  <c r="H72" i="1" s="1"/>
  <c r="I72" i="1" s="1"/>
  <c r="J72" i="1" s="1"/>
  <c r="F71" i="1"/>
  <c r="G71" i="1" s="1"/>
  <c r="H71" i="1" s="1"/>
  <c r="I71" i="1" s="1"/>
  <c r="J71" i="1" s="1"/>
  <c r="F5" i="1"/>
  <c r="F6" i="1"/>
  <c r="F8" i="1"/>
  <c r="U78" i="5"/>
  <c r="V78" i="5"/>
  <c r="W78" i="5"/>
  <c r="X78" i="5"/>
  <c r="Y78" i="5"/>
  <c r="Z78" i="5"/>
  <c r="AA78" i="5"/>
  <c r="AB78" i="5"/>
  <c r="AC78" i="5"/>
  <c r="AD78" i="5"/>
  <c r="AE78" i="5"/>
  <c r="AF78" i="5"/>
  <c r="AG78" i="5"/>
  <c r="AH78" i="5"/>
  <c r="AI78" i="5"/>
  <c r="AJ78" i="5"/>
  <c r="AK78" i="5"/>
  <c r="AL78" i="5"/>
  <c r="AM78" i="5"/>
  <c r="AN78" i="5"/>
  <c r="AO78" i="5"/>
  <c r="AP78" i="5"/>
  <c r="AQ78" i="5"/>
  <c r="AR78" i="5"/>
  <c r="AS78" i="5"/>
  <c r="AT78" i="5"/>
  <c r="AU78" i="5"/>
  <c r="AV78" i="5"/>
  <c r="AW78" i="5"/>
  <c r="AX78" i="5"/>
  <c r="AY78" i="5"/>
  <c r="AZ78" i="5"/>
  <c r="BA78" i="5"/>
  <c r="BB78" i="5"/>
  <c r="BC78" i="5"/>
  <c r="BD78" i="5"/>
  <c r="BE78" i="5"/>
  <c r="BF78" i="5"/>
  <c r="BG78" i="5"/>
  <c r="BH78" i="5"/>
  <c r="BI78" i="5"/>
  <c r="BJ78" i="5"/>
  <c r="BK78" i="5"/>
  <c r="BL78" i="5"/>
  <c r="BM78" i="5"/>
  <c r="BN78" i="5"/>
  <c r="BO78" i="5"/>
  <c r="BP78" i="5"/>
  <c r="BQ78" i="5"/>
  <c r="BR78" i="5"/>
  <c r="BS78" i="5"/>
  <c r="BT78" i="5"/>
  <c r="BU78" i="5"/>
  <c r="BV78" i="5"/>
  <c r="BW78" i="5"/>
  <c r="BX78" i="5"/>
  <c r="BY78" i="5"/>
  <c r="BZ78" i="5"/>
  <c r="CA78" i="5"/>
  <c r="CB78" i="5"/>
  <c r="CC78" i="5"/>
  <c r="CD78" i="5"/>
  <c r="CE78" i="5"/>
  <c r="CF78" i="5"/>
  <c r="CG78" i="5"/>
  <c r="CH78" i="5"/>
  <c r="CI78" i="5"/>
  <c r="CJ78" i="5"/>
  <c r="CK78" i="5"/>
  <c r="CL78" i="5"/>
  <c r="CM78" i="5"/>
  <c r="CN78" i="5"/>
  <c r="CO78" i="5"/>
  <c r="CP78" i="5"/>
  <c r="CQ78" i="5"/>
  <c r="CR78" i="5"/>
  <c r="CS78" i="5"/>
  <c r="CT78" i="5"/>
  <c r="CU78" i="5"/>
  <c r="CV78" i="5"/>
  <c r="CW78" i="5"/>
  <c r="CX78" i="5"/>
  <c r="CY78" i="5"/>
  <c r="CZ78" i="5"/>
  <c r="DA78" i="5"/>
  <c r="DB78" i="5"/>
  <c r="DC78" i="5"/>
  <c r="DD78" i="5"/>
  <c r="DE78" i="5"/>
  <c r="DF78" i="5"/>
  <c r="DG78" i="5"/>
  <c r="DH78" i="5"/>
  <c r="DI78" i="5"/>
  <c r="DJ78" i="5"/>
  <c r="DK78" i="5"/>
  <c r="DL78" i="5"/>
  <c r="DM78" i="5"/>
  <c r="DN78" i="5"/>
  <c r="DO78" i="5"/>
  <c r="DP78" i="5"/>
  <c r="DQ78" i="5"/>
  <c r="DR78" i="5"/>
  <c r="DS78" i="5"/>
  <c r="DT78" i="5"/>
  <c r="DU78" i="5"/>
  <c r="DV78" i="5"/>
  <c r="DW78" i="5"/>
  <c r="DX78" i="5"/>
  <c r="DY78" i="5"/>
  <c r="DZ78" i="5"/>
  <c r="EA78" i="5"/>
  <c r="EB78" i="5"/>
  <c r="EC78" i="5"/>
  <c r="ED78" i="5"/>
  <c r="EE78" i="5"/>
  <c r="EF78" i="5"/>
  <c r="EG78" i="5"/>
  <c r="EH78" i="5"/>
  <c r="EI78" i="5"/>
  <c r="EJ78" i="5"/>
  <c r="EK78" i="5"/>
  <c r="EL78" i="5"/>
  <c r="EM78" i="5"/>
  <c r="EN78" i="5"/>
  <c r="EO78" i="5"/>
  <c r="EP78" i="5"/>
  <c r="EQ78" i="5"/>
  <c r="ER78" i="5"/>
  <c r="ES78" i="5"/>
  <c r="ET78" i="5"/>
  <c r="EU78" i="5"/>
  <c r="EV78" i="5"/>
  <c r="T78" i="5"/>
  <c r="S69" i="5"/>
  <c r="Q74" i="5"/>
  <c r="T73" i="5" s="1"/>
  <c r="U73" i="5" s="1"/>
  <c r="V73" i="5" s="1"/>
  <c r="W73" i="5" s="1"/>
  <c r="X73" i="5" s="1"/>
  <c r="Y73" i="5" s="1"/>
  <c r="Z73" i="5" s="1"/>
  <c r="AA73" i="5" s="1"/>
  <c r="AB73" i="5" s="1"/>
  <c r="J59" i="8" l="1"/>
  <c r="M31" i="7"/>
  <c r="S78" i="5"/>
  <c r="T75" i="5" l="1"/>
  <c r="S68" i="5" l="1"/>
  <c r="S71" i="5"/>
  <c r="F13" i="5" s="1"/>
  <c r="F45" i="5"/>
  <c r="F11" i="5" l="1"/>
  <c r="F51" i="5" s="1"/>
  <c r="U75" i="5"/>
  <c r="O147" i="2"/>
  <c r="O148" i="2"/>
  <c r="O171" i="2"/>
  <c r="O172" i="2"/>
  <c r="V74" i="5" l="1"/>
  <c r="V75" i="5"/>
  <c r="U374" i="2"/>
  <c r="U371" i="2"/>
  <c r="AB371" i="2" s="1"/>
  <c r="U368" i="2"/>
  <c r="AB368" i="2" s="1"/>
  <c r="U364" i="2"/>
  <c r="U363" i="2"/>
  <c r="U357" i="2"/>
  <c r="U356" i="2"/>
  <c r="Z348" i="2"/>
  <c r="J287" i="2"/>
  <c r="H287" i="2"/>
  <c r="B287" i="2"/>
  <c r="I283" i="2"/>
  <c r="N282" i="2"/>
  <c r="I282" i="2"/>
  <c r="K282" i="2" s="1"/>
  <c r="I279" i="2"/>
  <c r="K279" i="2" s="1"/>
  <c r="I278" i="2"/>
  <c r="K278" i="2" s="1"/>
  <c r="I276" i="2"/>
  <c r="I277" i="2" s="1"/>
  <c r="K277" i="2" s="1"/>
  <c r="I275" i="2"/>
  <c r="G275" i="2"/>
  <c r="E275" i="2"/>
  <c r="I271" i="2"/>
  <c r="I272" i="2" s="1"/>
  <c r="K272" i="2" s="1"/>
  <c r="K270" i="2"/>
  <c r="I268" i="2"/>
  <c r="K263" i="2"/>
  <c r="K261" i="2"/>
  <c r="N260" i="2"/>
  <c r="I260" i="2" s="1"/>
  <c r="K260" i="2" s="1"/>
  <c r="O256" i="2"/>
  <c r="I256" i="2"/>
  <c r="G256" i="2"/>
  <c r="I255" i="2"/>
  <c r="K255" i="2" s="1"/>
  <c r="I254" i="2"/>
  <c r="K254" i="2" s="1"/>
  <c r="N253" i="2"/>
  <c r="I253" i="2" s="1"/>
  <c r="K253" i="2" s="1"/>
  <c r="N252" i="2"/>
  <c r="I252" i="2" s="1"/>
  <c r="K252" i="2" s="1"/>
  <c r="N251" i="2"/>
  <c r="I251" i="2" s="1"/>
  <c r="K251" i="2" s="1"/>
  <c r="N250" i="2"/>
  <c r="I250" i="2" s="1"/>
  <c r="K250" i="2" s="1"/>
  <c r="I249" i="2"/>
  <c r="N248" i="2"/>
  <c r="I248" i="2"/>
  <c r="G248" i="2"/>
  <c r="N247" i="2"/>
  <c r="I247" i="2"/>
  <c r="K247" i="2" s="1"/>
  <c r="I245" i="2"/>
  <c r="I246" i="2" s="1"/>
  <c r="K246" i="2" s="1"/>
  <c r="K244" i="2"/>
  <c r="I242" i="2"/>
  <c r="I243" i="2" s="1"/>
  <c r="K243" i="2" s="1"/>
  <c r="K240" i="2"/>
  <c r="I240" i="2"/>
  <c r="I241" i="2" s="1"/>
  <c r="K241" i="2" s="1"/>
  <c r="I236" i="2"/>
  <c r="I237" i="2" s="1"/>
  <c r="K237" i="2" s="1"/>
  <c r="N234" i="2"/>
  <c r="I234" i="2" s="1"/>
  <c r="K234" i="2" s="1"/>
  <c r="N232" i="2"/>
  <c r="I232" i="2" s="1"/>
  <c r="K232" i="2" s="1"/>
  <c r="I231" i="2"/>
  <c r="I235" i="2" s="1"/>
  <c r="K235" i="2" s="1"/>
  <c r="I228" i="2"/>
  <c r="K228" i="2" s="1"/>
  <c r="I226" i="2"/>
  <c r="I227" i="2" s="1"/>
  <c r="K227" i="2" s="1"/>
  <c r="I225" i="2"/>
  <c r="K225" i="2" s="1"/>
  <c r="I224" i="2"/>
  <c r="K224" i="2" s="1"/>
  <c r="I223" i="2"/>
  <c r="K223" i="2" s="1"/>
  <c r="M221" i="2"/>
  <c r="I221" i="2" s="1"/>
  <c r="K221" i="2" s="1"/>
  <c r="M220" i="2"/>
  <c r="I220" i="2"/>
  <c r="K220" i="2" s="1"/>
  <c r="M219" i="2"/>
  <c r="I219" i="2" s="1"/>
  <c r="K219" i="2" s="1"/>
  <c r="M218" i="2"/>
  <c r="I218" i="2"/>
  <c r="K218" i="2" s="1"/>
  <c r="J208" i="2"/>
  <c r="H208" i="2"/>
  <c r="B208" i="2"/>
  <c r="C206" i="2"/>
  <c r="O205" i="2"/>
  <c r="O203" i="2"/>
  <c r="Q202" i="2"/>
  <c r="Z356" i="2" s="1"/>
  <c r="Q198" i="2"/>
  <c r="Z364" i="2" s="1"/>
  <c r="Q197" i="2"/>
  <c r="Z357" i="2" s="1"/>
  <c r="Q196" i="2"/>
  <c r="Z374" i="2" s="1"/>
  <c r="AB374" i="2" s="1"/>
  <c r="AC371" i="2" s="1"/>
  <c r="H295" i="2" s="1"/>
  <c r="I295" i="2" s="1"/>
  <c r="Q192" i="2"/>
  <c r="Z352" i="2" s="1"/>
  <c r="Q188" i="2"/>
  <c r="Z351" i="2" s="1"/>
  <c r="Q184" i="2"/>
  <c r="Z350" i="2" s="1"/>
  <c r="O184" i="2"/>
  <c r="Q174" i="2"/>
  <c r="Z349" i="2" s="1"/>
  <c r="O174" i="2"/>
  <c r="Q172" i="2"/>
  <c r="Q166" i="2"/>
  <c r="Z345" i="2" s="1"/>
  <c r="Q160" i="2"/>
  <c r="Z344" i="2" s="1"/>
  <c r="Q154" i="2"/>
  <c r="Z343" i="2" s="1"/>
  <c r="Q150" i="2"/>
  <c r="Z342" i="2" s="1"/>
  <c r="Q147" i="2"/>
  <c r="Z336" i="2" s="1"/>
  <c r="Q145" i="2"/>
  <c r="Z337" i="2" s="1"/>
  <c r="O145" i="2"/>
  <c r="Q143" i="2"/>
  <c r="Z335" i="2" s="1"/>
  <c r="O143" i="2"/>
  <c r="Q142" i="2"/>
  <c r="Z338" i="2" s="1"/>
  <c r="O142" i="2"/>
  <c r="Q140" i="2"/>
  <c r="O140" i="2"/>
  <c r="O138" i="2"/>
  <c r="Q136" i="2"/>
  <c r="Z327" i="2" s="1"/>
  <c r="O136" i="2"/>
  <c r="Q134" i="2"/>
  <c r="Z339" i="2" s="1"/>
  <c r="O134" i="2"/>
  <c r="Q130" i="2"/>
  <c r="Z332" i="2" s="1"/>
  <c r="Q128" i="2"/>
  <c r="O128" i="2"/>
  <c r="Q126" i="2"/>
  <c r="Z329" i="2" s="1"/>
  <c r="Q124" i="2"/>
  <c r="Q122" i="2"/>
  <c r="Q106" i="2"/>
  <c r="X102" i="2"/>
  <c r="Q102" i="2"/>
  <c r="Z325" i="2" s="1"/>
  <c r="P102" i="2"/>
  <c r="O102" i="2"/>
  <c r="X100" i="2"/>
  <c r="Q100" i="2"/>
  <c r="Z323" i="2" s="1"/>
  <c r="P100" i="2"/>
  <c r="O100" i="2"/>
  <c r="X98" i="2"/>
  <c r="Q98" i="2"/>
  <c r="Z322" i="2" s="1"/>
  <c r="P98" i="2"/>
  <c r="O98" i="2"/>
  <c r="X96" i="2"/>
  <c r="Q96" i="2"/>
  <c r="Z320" i="2" s="1"/>
  <c r="P96" i="2"/>
  <c r="O96" i="2"/>
  <c r="X94" i="2"/>
  <c r="Q94" i="2"/>
  <c r="Z319" i="2" s="1"/>
  <c r="P94" i="2"/>
  <c r="O94" i="2"/>
  <c r="X92" i="2"/>
  <c r="Q92" i="2"/>
  <c r="Z317" i="2" s="1"/>
  <c r="P92" i="2"/>
  <c r="O92" i="2"/>
  <c r="X90" i="2"/>
  <c r="Q90" i="2"/>
  <c r="Z316" i="2" s="1"/>
  <c r="P90" i="2"/>
  <c r="O90" i="2"/>
  <c r="X88" i="2"/>
  <c r="Q88" i="2"/>
  <c r="Z314" i="2" s="1"/>
  <c r="P88" i="2"/>
  <c r="O88" i="2"/>
  <c r="X86" i="2"/>
  <c r="Q86" i="2"/>
  <c r="Z313" i="2" s="1"/>
  <c r="P86" i="2"/>
  <c r="O86" i="2"/>
  <c r="X84" i="2"/>
  <c r="Q84" i="2"/>
  <c r="Z309" i="2" s="1"/>
  <c r="P84" i="2"/>
  <c r="O84" i="2"/>
  <c r="X82" i="2"/>
  <c r="Q82" i="2"/>
  <c r="Z307" i="2" s="1"/>
  <c r="P82" i="2"/>
  <c r="O82" i="2"/>
  <c r="X80" i="2"/>
  <c r="Q80" i="2"/>
  <c r="Z306" i="2" s="1"/>
  <c r="P80" i="2"/>
  <c r="O80" i="2"/>
  <c r="X78" i="2"/>
  <c r="Q78" i="2"/>
  <c r="Z304" i="2" s="1"/>
  <c r="P78" i="2"/>
  <c r="O78" i="2"/>
  <c r="X76" i="2"/>
  <c r="Q76" i="2"/>
  <c r="Z303" i="2" s="1"/>
  <c r="P76" i="2"/>
  <c r="O76" i="2"/>
  <c r="X74" i="2"/>
  <c r="Q74" i="2"/>
  <c r="Z301" i="2" s="1"/>
  <c r="P74" i="2"/>
  <c r="O74" i="2"/>
  <c r="X72" i="2"/>
  <c r="Q72" i="2"/>
  <c r="Z300" i="2" s="1"/>
  <c r="P72" i="2"/>
  <c r="O72" i="2"/>
  <c r="X70" i="2"/>
  <c r="Q70" i="2"/>
  <c r="Z298" i="2" s="1"/>
  <c r="P70" i="2"/>
  <c r="X68" i="2"/>
  <c r="Q68" i="2"/>
  <c r="Z297" i="2" s="1"/>
  <c r="J65" i="2"/>
  <c r="H65" i="2"/>
  <c r="B65" i="2"/>
  <c r="O38" i="2"/>
  <c r="E33" i="2"/>
  <c r="E31" i="2"/>
  <c r="E29" i="2"/>
  <c r="E27" i="2"/>
  <c r="E26" i="2"/>
  <c r="E14" i="2"/>
  <c r="P208" i="2" s="1"/>
  <c r="F136" i="1"/>
  <c r="F135" i="1"/>
  <c r="F134" i="1"/>
  <c r="F133" i="1"/>
  <c r="F132" i="1"/>
  <c r="F131" i="1"/>
  <c r="F130" i="1"/>
  <c r="F129" i="1"/>
  <c r="F121" i="1"/>
  <c r="F118" i="1"/>
  <c r="F113" i="1"/>
  <c r="G113" i="1" s="1"/>
  <c r="H113" i="1" s="1"/>
  <c r="I113" i="1" s="1"/>
  <c r="J113" i="1" s="1"/>
  <c r="F112" i="1"/>
  <c r="F107" i="1"/>
  <c r="F101" i="1"/>
  <c r="F100" i="1"/>
  <c r="F99" i="1"/>
  <c r="F89" i="1"/>
  <c r="F88" i="1"/>
  <c r="EV62" i="5"/>
  <c r="EU62" i="5"/>
  <c r="ET62" i="5"/>
  <c r="ES62" i="5"/>
  <c r="ER62" i="5"/>
  <c r="EQ62" i="5"/>
  <c r="EP62" i="5"/>
  <c r="EO62" i="5"/>
  <c r="EN62" i="5"/>
  <c r="EM62" i="5"/>
  <c r="EL62" i="5"/>
  <c r="EK62" i="5"/>
  <c r="EJ62" i="5"/>
  <c r="EI62" i="5"/>
  <c r="EH62" i="5"/>
  <c r="EG62" i="5"/>
  <c r="EF62" i="5"/>
  <c r="EE62" i="5"/>
  <c r="ED62" i="5"/>
  <c r="EC62" i="5"/>
  <c r="EB62" i="5"/>
  <c r="EA62" i="5"/>
  <c r="DZ62" i="5"/>
  <c r="DY62" i="5"/>
  <c r="DX62" i="5"/>
  <c r="DW62" i="5"/>
  <c r="DV62" i="5"/>
  <c r="DU62" i="5"/>
  <c r="DT62" i="5"/>
  <c r="DS62" i="5"/>
  <c r="DR62" i="5"/>
  <c r="DQ62" i="5"/>
  <c r="DP62" i="5"/>
  <c r="DO62" i="5"/>
  <c r="DN62" i="5"/>
  <c r="DM62" i="5"/>
  <c r="DL62" i="5"/>
  <c r="DK62" i="5"/>
  <c r="DJ62" i="5"/>
  <c r="DI62" i="5"/>
  <c r="DH62" i="5"/>
  <c r="DG62" i="5"/>
  <c r="DF62" i="5"/>
  <c r="DE62" i="5"/>
  <c r="DD62" i="5"/>
  <c r="DC62" i="5"/>
  <c r="DB62" i="5"/>
  <c r="DA62" i="5"/>
  <c r="CZ62" i="5"/>
  <c r="CY62" i="5"/>
  <c r="CX62" i="5"/>
  <c r="CW62" i="5"/>
  <c r="CV62" i="5"/>
  <c r="CU62" i="5"/>
  <c r="CT62" i="5"/>
  <c r="CS62" i="5"/>
  <c r="CR62" i="5"/>
  <c r="CQ62" i="5"/>
  <c r="CP62" i="5"/>
  <c r="CO62" i="5"/>
  <c r="CN62" i="5"/>
  <c r="CM62" i="5"/>
  <c r="CL62" i="5"/>
  <c r="CK62" i="5"/>
  <c r="CJ62" i="5"/>
  <c r="CI62" i="5"/>
  <c r="CH62" i="5"/>
  <c r="CG62" i="5"/>
  <c r="CF62" i="5"/>
  <c r="CE62" i="5"/>
  <c r="CD62" i="5"/>
  <c r="CC62" i="5"/>
  <c r="CB62" i="5"/>
  <c r="CA62" i="5"/>
  <c r="BZ62" i="5"/>
  <c r="BY62" i="5"/>
  <c r="BX62" i="5"/>
  <c r="BW62" i="5"/>
  <c r="BV62" i="5"/>
  <c r="BU62" i="5"/>
  <c r="BT62" i="5"/>
  <c r="BS62" i="5"/>
  <c r="BR62" i="5"/>
  <c r="BQ62" i="5"/>
  <c r="BP62" i="5"/>
  <c r="BO62" i="5"/>
  <c r="BN62" i="5"/>
  <c r="BM62" i="5"/>
  <c r="BL62" i="5"/>
  <c r="BK62" i="5"/>
  <c r="BJ62" i="5"/>
  <c r="BI62" i="5"/>
  <c r="BH62" i="5"/>
  <c r="BG62" i="5"/>
  <c r="BF62" i="5"/>
  <c r="BE62" i="5"/>
  <c r="BD62" i="5"/>
  <c r="BC62" i="5"/>
  <c r="BB62" i="5"/>
  <c r="BA62" i="5"/>
  <c r="AZ62" i="5"/>
  <c r="AY62" i="5"/>
  <c r="AX62" i="5"/>
  <c r="AW62" i="5"/>
  <c r="AV62" i="5"/>
  <c r="AU62" i="5"/>
  <c r="AT62" i="5"/>
  <c r="AS62" i="5"/>
  <c r="AR62" i="5"/>
  <c r="AQ62" i="5"/>
  <c r="AP62" i="5"/>
  <c r="AO62" i="5"/>
  <c r="AN62" i="5"/>
  <c r="AM62" i="5"/>
  <c r="AL62" i="5"/>
  <c r="AK62" i="5"/>
  <c r="AJ62" i="5"/>
  <c r="AI62" i="5"/>
  <c r="AH62" i="5"/>
  <c r="AG62" i="5"/>
  <c r="AF62" i="5"/>
  <c r="AE62" i="5"/>
  <c r="AD62" i="5"/>
  <c r="AC62" i="5"/>
  <c r="AB62" i="5"/>
  <c r="AA62" i="5"/>
  <c r="Z62" i="5"/>
  <c r="Y62" i="5"/>
  <c r="X62" i="5"/>
  <c r="W62" i="5"/>
  <c r="V62" i="5"/>
  <c r="U62" i="5"/>
  <c r="T62" i="5"/>
  <c r="EV61" i="5"/>
  <c r="EU61" i="5"/>
  <c r="ET61" i="5"/>
  <c r="ES61" i="5"/>
  <c r="ER61" i="5"/>
  <c r="EQ61" i="5"/>
  <c r="EP61" i="5"/>
  <c r="EO61" i="5"/>
  <c r="EN61" i="5"/>
  <c r="EM61" i="5"/>
  <c r="EL61" i="5"/>
  <c r="EK61" i="5"/>
  <c r="EJ61" i="5"/>
  <c r="EI61" i="5"/>
  <c r="EH61" i="5"/>
  <c r="EG61" i="5"/>
  <c r="EF61" i="5"/>
  <c r="EE61" i="5"/>
  <c r="ED61" i="5"/>
  <c r="EC61" i="5"/>
  <c r="EB61" i="5"/>
  <c r="EA61" i="5"/>
  <c r="DZ61" i="5"/>
  <c r="DY61" i="5"/>
  <c r="DX61" i="5"/>
  <c r="DW61" i="5"/>
  <c r="DV61" i="5"/>
  <c r="DU61" i="5"/>
  <c r="DT61" i="5"/>
  <c r="DS61" i="5"/>
  <c r="DR61" i="5"/>
  <c r="DQ61" i="5"/>
  <c r="DP61" i="5"/>
  <c r="DO61" i="5"/>
  <c r="DN61" i="5"/>
  <c r="DM61" i="5"/>
  <c r="DL61" i="5"/>
  <c r="DK61" i="5"/>
  <c r="DJ61" i="5"/>
  <c r="DI61" i="5"/>
  <c r="DH61" i="5"/>
  <c r="DG61" i="5"/>
  <c r="DF61" i="5"/>
  <c r="DE61" i="5"/>
  <c r="DD61" i="5"/>
  <c r="DC61" i="5"/>
  <c r="DB61" i="5"/>
  <c r="DA61" i="5"/>
  <c r="CZ61" i="5"/>
  <c r="CY61" i="5"/>
  <c r="CX61" i="5"/>
  <c r="CW61" i="5"/>
  <c r="CV61" i="5"/>
  <c r="CU61" i="5"/>
  <c r="CT61" i="5"/>
  <c r="CS61" i="5"/>
  <c r="CR61" i="5"/>
  <c r="CQ61" i="5"/>
  <c r="CP61" i="5"/>
  <c r="CO61" i="5"/>
  <c r="CN61" i="5"/>
  <c r="CM61" i="5"/>
  <c r="CL61" i="5"/>
  <c r="CK61" i="5"/>
  <c r="CJ61" i="5"/>
  <c r="CI61" i="5"/>
  <c r="CH61" i="5"/>
  <c r="CG61" i="5"/>
  <c r="CF61" i="5"/>
  <c r="CE61" i="5"/>
  <c r="CD61" i="5"/>
  <c r="CC61" i="5"/>
  <c r="CB61" i="5"/>
  <c r="CA61" i="5"/>
  <c r="BZ61" i="5"/>
  <c r="BY61" i="5"/>
  <c r="BX61" i="5"/>
  <c r="BW61" i="5"/>
  <c r="BV61" i="5"/>
  <c r="BU61" i="5"/>
  <c r="BT61" i="5"/>
  <c r="BS61" i="5"/>
  <c r="BR61" i="5"/>
  <c r="BQ61" i="5"/>
  <c r="BP61" i="5"/>
  <c r="BO61" i="5"/>
  <c r="BN61" i="5"/>
  <c r="BM61" i="5"/>
  <c r="BL61" i="5"/>
  <c r="BK61" i="5"/>
  <c r="BJ61" i="5"/>
  <c r="BI61" i="5"/>
  <c r="BH61" i="5"/>
  <c r="BG61" i="5"/>
  <c r="BF61" i="5"/>
  <c r="BE61" i="5"/>
  <c r="BD61" i="5"/>
  <c r="BC61" i="5"/>
  <c r="BB61" i="5"/>
  <c r="BA61" i="5"/>
  <c r="AZ61" i="5"/>
  <c r="AY61" i="5"/>
  <c r="AX61" i="5"/>
  <c r="AW61" i="5"/>
  <c r="AV61" i="5"/>
  <c r="AU61" i="5"/>
  <c r="AT61" i="5"/>
  <c r="AS61" i="5"/>
  <c r="AR61" i="5"/>
  <c r="AQ61" i="5"/>
  <c r="AP61" i="5"/>
  <c r="AO61" i="5"/>
  <c r="AN61" i="5"/>
  <c r="AM61" i="5"/>
  <c r="AL61" i="5"/>
  <c r="AK61" i="5"/>
  <c r="AJ61" i="5"/>
  <c r="AI61" i="5"/>
  <c r="AH61" i="5"/>
  <c r="AG61" i="5"/>
  <c r="AF61" i="5"/>
  <c r="AE61" i="5"/>
  <c r="AD61" i="5"/>
  <c r="AC61" i="5"/>
  <c r="AB61" i="5"/>
  <c r="AA61" i="5"/>
  <c r="Z61" i="5"/>
  <c r="Y61" i="5"/>
  <c r="X61" i="5"/>
  <c r="W61" i="5"/>
  <c r="V61" i="5"/>
  <c r="U61" i="5"/>
  <c r="T61" i="5"/>
  <c r="EV60" i="5"/>
  <c r="EU60" i="5"/>
  <c r="ET60" i="5"/>
  <c r="ES60" i="5"/>
  <c r="ER60" i="5"/>
  <c r="EQ60" i="5"/>
  <c r="EP60" i="5"/>
  <c r="EO60" i="5"/>
  <c r="EN60" i="5"/>
  <c r="EM60" i="5"/>
  <c r="EL60" i="5"/>
  <c r="EK60" i="5"/>
  <c r="EJ60" i="5"/>
  <c r="EI60" i="5"/>
  <c r="EH60" i="5"/>
  <c r="EG60" i="5"/>
  <c r="EF60" i="5"/>
  <c r="EE60" i="5"/>
  <c r="ED60" i="5"/>
  <c r="EC60" i="5"/>
  <c r="EB60" i="5"/>
  <c r="EA60" i="5"/>
  <c r="DZ60" i="5"/>
  <c r="DY60" i="5"/>
  <c r="DX60" i="5"/>
  <c r="DW60" i="5"/>
  <c r="DV60" i="5"/>
  <c r="DU60" i="5"/>
  <c r="DT60" i="5"/>
  <c r="DS60" i="5"/>
  <c r="DR60" i="5"/>
  <c r="DQ60" i="5"/>
  <c r="DP60" i="5"/>
  <c r="DO60" i="5"/>
  <c r="DN60" i="5"/>
  <c r="DM60" i="5"/>
  <c r="DL60" i="5"/>
  <c r="DK60" i="5"/>
  <c r="DJ60" i="5"/>
  <c r="DI60" i="5"/>
  <c r="DH60" i="5"/>
  <c r="DG60" i="5"/>
  <c r="DF60" i="5"/>
  <c r="DE60" i="5"/>
  <c r="DD60" i="5"/>
  <c r="DC60" i="5"/>
  <c r="DB60" i="5"/>
  <c r="DA60" i="5"/>
  <c r="CZ60" i="5"/>
  <c r="CY60" i="5"/>
  <c r="CX60" i="5"/>
  <c r="CW60" i="5"/>
  <c r="CV60" i="5"/>
  <c r="CU60" i="5"/>
  <c r="CT60" i="5"/>
  <c r="CS60" i="5"/>
  <c r="CR60" i="5"/>
  <c r="CQ60" i="5"/>
  <c r="CP60" i="5"/>
  <c r="CO60" i="5"/>
  <c r="CN60" i="5"/>
  <c r="CM60" i="5"/>
  <c r="CL60" i="5"/>
  <c r="CK60" i="5"/>
  <c r="CJ60" i="5"/>
  <c r="CI60" i="5"/>
  <c r="CH60" i="5"/>
  <c r="CG60" i="5"/>
  <c r="CF60" i="5"/>
  <c r="CE60" i="5"/>
  <c r="CD60" i="5"/>
  <c r="CC60" i="5"/>
  <c r="CB60" i="5"/>
  <c r="CA60" i="5"/>
  <c r="BZ60" i="5"/>
  <c r="BY60" i="5"/>
  <c r="BX60" i="5"/>
  <c r="BW60" i="5"/>
  <c r="BV60" i="5"/>
  <c r="BU60" i="5"/>
  <c r="BT60" i="5"/>
  <c r="BS60" i="5"/>
  <c r="BR60" i="5"/>
  <c r="BQ60" i="5"/>
  <c r="BP60" i="5"/>
  <c r="BO60" i="5"/>
  <c r="BN60" i="5"/>
  <c r="BM60" i="5"/>
  <c r="BL60" i="5"/>
  <c r="BK60" i="5"/>
  <c r="BJ60" i="5"/>
  <c r="BI60" i="5"/>
  <c r="BH60" i="5"/>
  <c r="BG60" i="5"/>
  <c r="BF60" i="5"/>
  <c r="BE60" i="5"/>
  <c r="BD60" i="5"/>
  <c r="BC60" i="5"/>
  <c r="BB60" i="5"/>
  <c r="BA60" i="5"/>
  <c r="AZ60" i="5"/>
  <c r="AY60" i="5"/>
  <c r="AX60" i="5"/>
  <c r="AW60" i="5"/>
  <c r="AV60" i="5"/>
  <c r="AU60" i="5"/>
  <c r="AT60" i="5"/>
  <c r="AS60" i="5"/>
  <c r="AR60" i="5"/>
  <c r="AQ60" i="5"/>
  <c r="AP60" i="5"/>
  <c r="AO60" i="5"/>
  <c r="AN60" i="5"/>
  <c r="AM60" i="5"/>
  <c r="AL60" i="5"/>
  <c r="AK60" i="5"/>
  <c r="AJ60" i="5"/>
  <c r="AI60" i="5"/>
  <c r="AH60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EV59" i="5"/>
  <c r="EU59" i="5"/>
  <c r="ET59" i="5"/>
  <c r="ES59" i="5"/>
  <c r="ER59" i="5"/>
  <c r="EQ59" i="5"/>
  <c r="EP59" i="5"/>
  <c r="EO59" i="5"/>
  <c r="EN59" i="5"/>
  <c r="EM59" i="5"/>
  <c r="EL59" i="5"/>
  <c r="EK59" i="5"/>
  <c r="EJ59" i="5"/>
  <c r="EI59" i="5"/>
  <c r="EH59" i="5"/>
  <c r="EG59" i="5"/>
  <c r="EF59" i="5"/>
  <c r="EE59" i="5"/>
  <c r="ED59" i="5"/>
  <c r="EC59" i="5"/>
  <c r="EB59" i="5"/>
  <c r="EA59" i="5"/>
  <c r="DZ59" i="5"/>
  <c r="DY59" i="5"/>
  <c r="DX59" i="5"/>
  <c r="DW59" i="5"/>
  <c r="DV59" i="5"/>
  <c r="DU59" i="5"/>
  <c r="DT59" i="5"/>
  <c r="DS59" i="5"/>
  <c r="DR59" i="5"/>
  <c r="DQ59" i="5"/>
  <c r="DP59" i="5"/>
  <c r="DO59" i="5"/>
  <c r="DN59" i="5"/>
  <c r="DM59" i="5"/>
  <c r="DL59" i="5"/>
  <c r="DK59" i="5"/>
  <c r="DJ59" i="5"/>
  <c r="DI59" i="5"/>
  <c r="DH59" i="5"/>
  <c r="DG59" i="5"/>
  <c r="DF59" i="5"/>
  <c r="DE59" i="5"/>
  <c r="DD59" i="5"/>
  <c r="DC59" i="5"/>
  <c r="DB59" i="5"/>
  <c r="DA59" i="5"/>
  <c r="CZ59" i="5"/>
  <c r="CY59" i="5"/>
  <c r="CX59" i="5"/>
  <c r="CW59" i="5"/>
  <c r="CV59" i="5"/>
  <c r="CU59" i="5"/>
  <c r="CT59" i="5"/>
  <c r="CS59" i="5"/>
  <c r="CR59" i="5"/>
  <c r="CQ59" i="5"/>
  <c r="CP59" i="5"/>
  <c r="CO59" i="5"/>
  <c r="CN59" i="5"/>
  <c r="CM59" i="5"/>
  <c r="CL59" i="5"/>
  <c r="CK59" i="5"/>
  <c r="CJ59" i="5"/>
  <c r="CI59" i="5"/>
  <c r="CH59" i="5"/>
  <c r="CG59" i="5"/>
  <c r="CF59" i="5"/>
  <c r="CE59" i="5"/>
  <c r="CD59" i="5"/>
  <c r="CC59" i="5"/>
  <c r="CB59" i="5"/>
  <c r="CA59" i="5"/>
  <c r="BZ59" i="5"/>
  <c r="BY59" i="5"/>
  <c r="BX59" i="5"/>
  <c r="BW59" i="5"/>
  <c r="BV59" i="5"/>
  <c r="BU59" i="5"/>
  <c r="BT59" i="5"/>
  <c r="BS59" i="5"/>
  <c r="BR59" i="5"/>
  <c r="BQ59" i="5"/>
  <c r="BP59" i="5"/>
  <c r="BO59" i="5"/>
  <c r="BN59" i="5"/>
  <c r="BM59" i="5"/>
  <c r="BL59" i="5"/>
  <c r="BK59" i="5"/>
  <c r="BJ59" i="5"/>
  <c r="BI59" i="5"/>
  <c r="BH59" i="5"/>
  <c r="BG59" i="5"/>
  <c r="BF59" i="5"/>
  <c r="BE59" i="5"/>
  <c r="BD59" i="5"/>
  <c r="BC59" i="5"/>
  <c r="BB59" i="5"/>
  <c r="BA59" i="5"/>
  <c r="AZ59" i="5"/>
  <c r="AY59" i="5"/>
  <c r="AX59" i="5"/>
  <c r="AW59" i="5"/>
  <c r="AV59" i="5"/>
  <c r="AU59" i="5"/>
  <c r="AT59" i="5"/>
  <c r="AS59" i="5"/>
  <c r="AR59" i="5"/>
  <c r="AQ59" i="5"/>
  <c r="AP59" i="5"/>
  <c r="AO59" i="5"/>
  <c r="AN59" i="5"/>
  <c r="AM59" i="5"/>
  <c r="AL59" i="5"/>
  <c r="AK59" i="5"/>
  <c r="AJ59" i="5"/>
  <c r="AI59" i="5"/>
  <c r="AH59" i="5"/>
  <c r="AG59" i="5"/>
  <c r="AF59" i="5"/>
  <c r="AE59" i="5"/>
  <c r="AD59" i="5"/>
  <c r="AC59" i="5"/>
  <c r="AB59" i="5"/>
  <c r="AA59" i="5"/>
  <c r="Z59" i="5"/>
  <c r="Y59" i="5"/>
  <c r="X59" i="5"/>
  <c r="W59" i="5"/>
  <c r="V59" i="5"/>
  <c r="U59" i="5"/>
  <c r="T59" i="5"/>
  <c r="EV57" i="5"/>
  <c r="EU57" i="5"/>
  <c r="ET57" i="5"/>
  <c r="ES57" i="5"/>
  <c r="ER57" i="5"/>
  <c r="EQ57" i="5"/>
  <c r="EP57" i="5"/>
  <c r="EO57" i="5"/>
  <c r="EN57" i="5"/>
  <c r="EM57" i="5"/>
  <c r="EL57" i="5"/>
  <c r="EK57" i="5"/>
  <c r="EJ57" i="5"/>
  <c r="EI57" i="5"/>
  <c r="EH57" i="5"/>
  <c r="EG57" i="5"/>
  <c r="EF57" i="5"/>
  <c r="EE57" i="5"/>
  <c r="ED57" i="5"/>
  <c r="EC57" i="5"/>
  <c r="EB57" i="5"/>
  <c r="EA57" i="5"/>
  <c r="DZ57" i="5"/>
  <c r="DY57" i="5"/>
  <c r="DX57" i="5"/>
  <c r="DW57" i="5"/>
  <c r="DV57" i="5"/>
  <c r="DU57" i="5"/>
  <c r="DT57" i="5"/>
  <c r="DS57" i="5"/>
  <c r="DR57" i="5"/>
  <c r="DQ57" i="5"/>
  <c r="DP57" i="5"/>
  <c r="DO57" i="5"/>
  <c r="DN57" i="5"/>
  <c r="DM57" i="5"/>
  <c r="DL57" i="5"/>
  <c r="DK57" i="5"/>
  <c r="DJ57" i="5"/>
  <c r="DI57" i="5"/>
  <c r="DH57" i="5"/>
  <c r="DG57" i="5"/>
  <c r="DF57" i="5"/>
  <c r="DE57" i="5"/>
  <c r="DD57" i="5"/>
  <c r="DC57" i="5"/>
  <c r="DB57" i="5"/>
  <c r="DA57" i="5"/>
  <c r="CZ57" i="5"/>
  <c r="CY57" i="5"/>
  <c r="CX57" i="5"/>
  <c r="CW57" i="5"/>
  <c r="CV57" i="5"/>
  <c r="CU57" i="5"/>
  <c r="CT57" i="5"/>
  <c r="CS57" i="5"/>
  <c r="CR57" i="5"/>
  <c r="CQ57" i="5"/>
  <c r="CP57" i="5"/>
  <c r="CO57" i="5"/>
  <c r="CN57" i="5"/>
  <c r="CM57" i="5"/>
  <c r="CL57" i="5"/>
  <c r="CK57" i="5"/>
  <c r="CJ57" i="5"/>
  <c r="CI57" i="5"/>
  <c r="CH57" i="5"/>
  <c r="CG57" i="5"/>
  <c r="CF57" i="5"/>
  <c r="CE57" i="5"/>
  <c r="CD57" i="5"/>
  <c r="CC57" i="5"/>
  <c r="CB57" i="5"/>
  <c r="CA57" i="5"/>
  <c r="BZ57" i="5"/>
  <c r="BY57" i="5"/>
  <c r="BX57" i="5"/>
  <c r="BW57" i="5"/>
  <c r="BV57" i="5"/>
  <c r="BU57" i="5"/>
  <c r="BT57" i="5"/>
  <c r="BS57" i="5"/>
  <c r="BR57" i="5"/>
  <c r="BQ57" i="5"/>
  <c r="BP57" i="5"/>
  <c r="BO57" i="5"/>
  <c r="BN57" i="5"/>
  <c r="BM57" i="5"/>
  <c r="BL57" i="5"/>
  <c r="BK57" i="5"/>
  <c r="BJ57" i="5"/>
  <c r="BI57" i="5"/>
  <c r="BH57" i="5"/>
  <c r="BG57" i="5"/>
  <c r="BF57" i="5"/>
  <c r="BE57" i="5"/>
  <c r="BD57" i="5"/>
  <c r="BC57" i="5"/>
  <c r="BB57" i="5"/>
  <c r="BA57" i="5"/>
  <c r="AZ57" i="5"/>
  <c r="AY57" i="5"/>
  <c r="AX57" i="5"/>
  <c r="AW57" i="5"/>
  <c r="AV57" i="5"/>
  <c r="AU57" i="5"/>
  <c r="AT57" i="5"/>
  <c r="AS57" i="5"/>
  <c r="AR57" i="5"/>
  <c r="AQ57" i="5"/>
  <c r="AP57" i="5"/>
  <c r="AO57" i="5"/>
  <c r="AN57" i="5"/>
  <c r="AM57" i="5"/>
  <c r="AL57" i="5"/>
  <c r="AK57" i="5"/>
  <c r="AJ57" i="5"/>
  <c r="AI57" i="5"/>
  <c r="AH57" i="5"/>
  <c r="AG57" i="5"/>
  <c r="AF57" i="5"/>
  <c r="AE57" i="5"/>
  <c r="AD57" i="5"/>
  <c r="AC57" i="5"/>
  <c r="AB57" i="5"/>
  <c r="AA57" i="5"/>
  <c r="Z57" i="5"/>
  <c r="Y57" i="5"/>
  <c r="X57" i="5"/>
  <c r="W57" i="5"/>
  <c r="V57" i="5"/>
  <c r="U57" i="5"/>
  <c r="T57" i="5"/>
  <c r="EV56" i="5"/>
  <c r="EU56" i="5"/>
  <c r="ET56" i="5"/>
  <c r="ES56" i="5"/>
  <c r="ER56" i="5"/>
  <c r="EQ56" i="5"/>
  <c r="EP56" i="5"/>
  <c r="EO56" i="5"/>
  <c r="EN56" i="5"/>
  <c r="EM56" i="5"/>
  <c r="EL56" i="5"/>
  <c r="EK56" i="5"/>
  <c r="EJ56" i="5"/>
  <c r="EI56" i="5"/>
  <c r="EH56" i="5"/>
  <c r="EG56" i="5"/>
  <c r="EF56" i="5"/>
  <c r="EE56" i="5"/>
  <c r="ED56" i="5"/>
  <c r="EC56" i="5"/>
  <c r="EB56" i="5"/>
  <c r="EA56" i="5"/>
  <c r="DZ56" i="5"/>
  <c r="DY56" i="5"/>
  <c r="DX56" i="5"/>
  <c r="DW56" i="5"/>
  <c r="DV56" i="5"/>
  <c r="DU56" i="5"/>
  <c r="DT56" i="5"/>
  <c r="DS56" i="5"/>
  <c r="DR56" i="5"/>
  <c r="DQ56" i="5"/>
  <c r="DP56" i="5"/>
  <c r="DO56" i="5"/>
  <c r="DN56" i="5"/>
  <c r="DM56" i="5"/>
  <c r="DL56" i="5"/>
  <c r="DK56" i="5"/>
  <c r="DJ56" i="5"/>
  <c r="DI56" i="5"/>
  <c r="DH56" i="5"/>
  <c r="DG56" i="5"/>
  <c r="DF56" i="5"/>
  <c r="DE56" i="5"/>
  <c r="DD56" i="5"/>
  <c r="DC56" i="5"/>
  <c r="DB56" i="5"/>
  <c r="DA56" i="5"/>
  <c r="CZ56" i="5"/>
  <c r="CY56" i="5"/>
  <c r="CX56" i="5"/>
  <c r="CW56" i="5"/>
  <c r="CV56" i="5"/>
  <c r="CU56" i="5"/>
  <c r="CT56" i="5"/>
  <c r="CS56" i="5"/>
  <c r="CR56" i="5"/>
  <c r="CQ56" i="5"/>
  <c r="CP56" i="5"/>
  <c r="CO56" i="5"/>
  <c r="CN56" i="5"/>
  <c r="CM56" i="5"/>
  <c r="CL56" i="5"/>
  <c r="CK56" i="5"/>
  <c r="CJ56" i="5"/>
  <c r="CI56" i="5"/>
  <c r="CH56" i="5"/>
  <c r="CG56" i="5"/>
  <c r="CF56" i="5"/>
  <c r="CE56" i="5"/>
  <c r="CD56" i="5"/>
  <c r="CC56" i="5"/>
  <c r="CB56" i="5"/>
  <c r="CA56" i="5"/>
  <c r="BZ56" i="5"/>
  <c r="BY56" i="5"/>
  <c r="BX56" i="5"/>
  <c r="BW56" i="5"/>
  <c r="BV56" i="5"/>
  <c r="BU56" i="5"/>
  <c r="BT56" i="5"/>
  <c r="BS56" i="5"/>
  <c r="BR56" i="5"/>
  <c r="BQ56" i="5"/>
  <c r="BP56" i="5"/>
  <c r="BO56" i="5"/>
  <c r="BN56" i="5"/>
  <c r="BM56" i="5"/>
  <c r="BL56" i="5"/>
  <c r="BK56" i="5"/>
  <c r="BJ56" i="5"/>
  <c r="BI56" i="5"/>
  <c r="BH56" i="5"/>
  <c r="BG56" i="5"/>
  <c r="BF56" i="5"/>
  <c r="BE56" i="5"/>
  <c r="BD56" i="5"/>
  <c r="BC56" i="5"/>
  <c r="BB56" i="5"/>
  <c r="BA56" i="5"/>
  <c r="AZ56" i="5"/>
  <c r="AY56" i="5"/>
  <c r="AX56" i="5"/>
  <c r="AW56" i="5"/>
  <c r="AV56" i="5"/>
  <c r="AU56" i="5"/>
  <c r="AT56" i="5"/>
  <c r="AS56" i="5"/>
  <c r="AR56" i="5"/>
  <c r="AQ56" i="5"/>
  <c r="AP56" i="5"/>
  <c r="AO56" i="5"/>
  <c r="AN56" i="5"/>
  <c r="AM56" i="5"/>
  <c r="AL56" i="5"/>
  <c r="AK56" i="5"/>
  <c r="AJ56" i="5"/>
  <c r="AI56" i="5"/>
  <c r="AH56" i="5"/>
  <c r="AG56" i="5"/>
  <c r="AF56" i="5"/>
  <c r="AE56" i="5"/>
  <c r="AD56" i="5"/>
  <c r="AC56" i="5"/>
  <c r="AB56" i="5"/>
  <c r="AA56" i="5"/>
  <c r="Z56" i="5"/>
  <c r="Y56" i="5"/>
  <c r="X56" i="5"/>
  <c r="W56" i="5"/>
  <c r="V56" i="5"/>
  <c r="U56" i="5"/>
  <c r="T56" i="5"/>
  <c r="EV55" i="5"/>
  <c r="EU55" i="5"/>
  <c r="ET55" i="5"/>
  <c r="ES55" i="5"/>
  <c r="ER55" i="5"/>
  <c r="EQ55" i="5"/>
  <c r="EP55" i="5"/>
  <c r="EO55" i="5"/>
  <c r="EN55" i="5"/>
  <c r="EM55" i="5"/>
  <c r="EL55" i="5"/>
  <c r="EK55" i="5"/>
  <c r="EJ55" i="5"/>
  <c r="EI55" i="5"/>
  <c r="EH55" i="5"/>
  <c r="EG55" i="5"/>
  <c r="EF55" i="5"/>
  <c r="EE55" i="5"/>
  <c r="ED55" i="5"/>
  <c r="EC55" i="5"/>
  <c r="EB55" i="5"/>
  <c r="EA55" i="5"/>
  <c r="DZ55" i="5"/>
  <c r="DY55" i="5"/>
  <c r="DX55" i="5"/>
  <c r="DW55" i="5"/>
  <c r="DV55" i="5"/>
  <c r="DU55" i="5"/>
  <c r="DT55" i="5"/>
  <c r="DS55" i="5"/>
  <c r="DR55" i="5"/>
  <c r="DQ55" i="5"/>
  <c r="DP55" i="5"/>
  <c r="DO55" i="5"/>
  <c r="DN55" i="5"/>
  <c r="DM55" i="5"/>
  <c r="DL55" i="5"/>
  <c r="DK55" i="5"/>
  <c r="DJ55" i="5"/>
  <c r="DI55" i="5"/>
  <c r="DH55" i="5"/>
  <c r="DG55" i="5"/>
  <c r="DF55" i="5"/>
  <c r="DE55" i="5"/>
  <c r="DD55" i="5"/>
  <c r="DC55" i="5"/>
  <c r="DB55" i="5"/>
  <c r="DA55" i="5"/>
  <c r="CZ55" i="5"/>
  <c r="CY55" i="5"/>
  <c r="CX55" i="5"/>
  <c r="CW55" i="5"/>
  <c r="CV55" i="5"/>
  <c r="CU55" i="5"/>
  <c r="CT55" i="5"/>
  <c r="CS55" i="5"/>
  <c r="CR55" i="5"/>
  <c r="CQ55" i="5"/>
  <c r="CP55" i="5"/>
  <c r="CO55" i="5"/>
  <c r="CN55" i="5"/>
  <c r="CM55" i="5"/>
  <c r="CL55" i="5"/>
  <c r="CK55" i="5"/>
  <c r="CJ55" i="5"/>
  <c r="CI55" i="5"/>
  <c r="CH55" i="5"/>
  <c r="CG55" i="5"/>
  <c r="CF55" i="5"/>
  <c r="CE55" i="5"/>
  <c r="CD55" i="5"/>
  <c r="CC55" i="5"/>
  <c r="CB55" i="5"/>
  <c r="CA55" i="5"/>
  <c r="BZ55" i="5"/>
  <c r="BY55" i="5"/>
  <c r="BX55" i="5"/>
  <c r="BW55" i="5"/>
  <c r="BV55" i="5"/>
  <c r="BU55" i="5"/>
  <c r="BT55" i="5"/>
  <c r="BS55" i="5"/>
  <c r="BR55" i="5"/>
  <c r="BQ55" i="5"/>
  <c r="BP55" i="5"/>
  <c r="BO55" i="5"/>
  <c r="BN55" i="5"/>
  <c r="BM55" i="5"/>
  <c r="BL55" i="5"/>
  <c r="BK55" i="5"/>
  <c r="BJ55" i="5"/>
  <c r="BI55" i="5"/>
  <c r="BH55" i="5"/>
  <c r="BG55" i="5"/>
  <c r="BF55" i="5"/>
  <c r="BE55" i="5"/>
  <c r="BD55" i="5"/>
  <c r="BC55" i="5"/>
  <c r="BB55" i="5"/>
  <c r="BA55" i="5"/>
  <c r="AZ55" i="5"/>
  <c r="AY55" i="5"/>
  <c r="AX55" i="5"/>
  <c r="AW55" i="5"/>
  <c r="AV55" i="5"/>
  <c r="AU55" i="5"/>
  <c r="AT55" i="5"/>
  <c r="AS55" i="5"/>
  <c r="AR55" i="5"/>
  <c r="AQ55" i="5"/>
  <c r="AP55" i="5"/>
  <c r="AO55" i="5"/>
  <c r="AN55" i="5"/>
  <c r="AM55" i="5"/>
  <c r="AL55" i="5"/>
  <c r="AK55" i="5"/>
  <c r="AJ55" i="5"/>
  <c r="AI55" i="5"/>
  <c r="AH55" i="5"/>
  <c r="AG55" i="5"/>
  <c r="AF55" i="5"/>
  <c r="AE55" i="5"/>
  <c r="AD55" i="5"/>
  <c r="AC55" i="5"/>
  <c r="AB55" i="5"/>
  <c r="AA55" i="5"/>
  <c r="Z55" i="5"/>
  <c r="Y55" i="5"/>
  <c r="X55" i="5"/>
  <c r="W55" i="5"/>
  <c r="V55" i="5"/>
  <c r="U55" i="5"/>
  <c r="T55" i="5"/>
  <c r="EV54" i="5"/>
  <c r="EU54" i="5"/>
  <c r="ET54" i="5"/>
  <c r="ES54" i="5"/>
  <c r="ER54" i="5"/>
  <c r="EQ54" i="5"/>
  <c r="EP54" i="5"/>
  <c r="EO54" i="5"/>
  <c r="EN54" i="5"/>
  <c r="EM54" i="5"/>
  <c r="EL54" i="5"/>
  <c r="EK54" i="5"/>
  <c r="EJ54" i="5"/>
  <c r="EI54" i="5"/>
  <c r="EH54" i="5"/>
  <c r="EG54" i="5"/>
  <c r="EF54" i="5"/>
  <c r="EE54" i="5"/>
  <c r="ED54" i="5"/>
  <c r="EC54" i="5"/>
  <c r="EB54" i="5"/>
  <c r="EA54" i="5"/>
  <c r="DZ54" i="5"/>
  <c r="DY54" i="5"/>
  <c r="DX54" i="5"/>
  <c r="DW54" i="5"/>
  <c r="DV54" i="5"/>
  <c r="DU54" i="5"/>
  <c r="DT54" i="5"/>
  <c r="DS54" i="5"/>
  <c r="DR54" i="5"/>
  <c r="DQ54" i="5"/>
  <c r="DP54" i="5"/>
  <c r="DO54" i="5"/>
  <c r="DN54" i="5"/>
  <c r="DM54" i="5"/>
  <c r="DL54" i="5"/>
  <c r="DK54" i="5"/>
  <c r="DJ54" i="5"/>
  <c r="DI54" i="5"/>
  <c r="DH54" i="5"/>
  <c r="DG54" i="5"/>
  <c r="DF54" i="5"/>
  <c r="DE54" i="5"/>
  <c r="DD54" i="5"/>
  <c r="DC54" i="5"/>
  <c r="DB54" i="5"/>
  <c r="DA54" i="5"/>
  <c r="CZ54" i="5"/>
  <c r="CY54" i="5"/>
  <c r="CX54" i="5"/>
  <c r="CW54" i="5"/>
  <c r="CV54" i="5"/>
  <c r="CU54" i="5"/>
  <c r="CT54" i="5"/>
  <c r="CS54" i="5"/>
  <c r="CR54" i="5"/>
  <c r="CQ54" i="5"/>
  <c r="CP54" i="5"/>
  <c r="CO54" i="5"/>
  <c r="CN54" i="5"/>
  <c r="CM54" i="5"/>
  <c r="CL54" i="5"/>
  <c r="CK54" i="5"/>
  <c r="CJ54" i="5"/>
  <c r="CI54" i="5"/>
  <c r="CH54" i="5"/>
  <c r="CG54" i="5"/>
  <c r="CF54" i="5"/>
  <c r="CE54" i="5"/>
  <c r="CD54" i="5"/>
  <c r="CC54" i="5"/>
  <c r="CB54" i="5"/>
  <c r="CA54" i="5"/>
  <c r="BZ54" i="5"/>
  <c r="BY54" i="5"/>
  <c r="BX54" i="5"/>
  <c r="BW54" i="5"/>
  <c r="BV54" i="5"/>
  <c r="BU54" i="5"/>
  <c r="BT54" i="5"/>
  <c r="BS54" i="5"/>
  <c r="BR54" i="5"/>
  <c r="BQ54" i="5"/>
  <c r="BP54" i="5"/>
  <c r="BO54" i="5"/>
  <c r="BN54" i="5"/>
  <c r="BM54" i="5"/>
  <c r="BL54" i="5"/>
  <c r="BK54" i="5"/>
  <c r="BJ54" i="5"/>
  <c r="BI54" i="5"/>
  <c r="BH54" i="5"/>
  <c r="BG54" i="5"/>
  <c r="BF54" i="5"/>
  <c r="BE54" i="5"/>
  <c r="BD54" i="5"/>
  <c r="BC54" i="5"/>
  <c r="BB54" i="5"/>
  <c r="BA54" i="5"/>
  <c r="AZ54" i="5"/>
  <c r="AY54" i="5"/>
  <c r="AX54" i="5"/>
  <c r="AW54" i="5"/>
  <c r="AV54" i="5"/>
  <c r="AU54" i="5"/>
  <c r="AT54" i="5"/>
  <c r="AS54" i="5"/>
  <c r="AR54" i="5"/>
  <c r="AQ54" i="5"/>
  <c r="AP54" i="5"/>
  <c r="AO54" i="5"/>
  <c r="AN54" i="5"/>
  <c r="AM54" i="5"/>
  <c r="AL54" i="5"/>
  <c r="AK54" i="5"/>
  <c r="AJ54" i="5"/>
  <c r="AI54" i="5"/>
  <c r="AH54" i="5"/>
  <c r="AG54" i="5"/>
  <c r="AF54" i="5"/>
  <c r="AE54" i="5"/>
  <c r="AD54" i="5"/>
  <c r="AC54" i="5"/>
  <c r="AB54" i="5"/>
  <c r="AA54" i="5"/>
  <c r="Z54" i="5"/>
  <c r="Y54" i="5"/>
  <c r="X54" i="5"/>
  <c r="W54" i="5"/>
  <c r="V54" i="5"/>
  <c r="U54" i="5"/>
  <c r="T54" i="5"/>
  <c r="EV53" i="5"/>
  <c r="EU53" i="5"/>
  <c r="ET53" i="5"/>
  <c r="ES53" i="5"/>
  <c r="ER53" i="5"/>
  <c r="EQ53" i="5"/>
  <c r="EP53" i="5"/>
  <c r="EO53" i="5"/>
  <c r="EN53" i="5"/>
  <c r="EM53" i="5"/>
  <c r="EL53" i="5"/>
  <c r="EK53" i="5"/>
  <c r="EJ53" i="5"/>
  <c r="EI53" i="5"/>
  <c r="EH53" i="5"/>
  <c r="EG53" i="5"/>
  <c r="EF53" i="5"/>
  <c r="EE53" i="5"/>
  <c r="ED53" i="5"/>
  <c r="EC53" i="5"/>
  <c r="EB53" i="5"/>
  <c r="EA53" i="5"/>
  <c r="DZ53" i="5"/>
  <c r="DY53" i="5"/>
  <c r="DX53" i="5"/>
  <c r="DW53" i="5"/>
  <c r="DV53" i="5"/>
  <c r="DU53" i="5"/>
  <c r="DT53" i="5"/>
  <c r="DS53" i="5"/>
  <c r="DR53" i="5"/>
  <c r="DQ53" i="5"/>
  <c r="DP53" i="5"/>
  <c r="DO53" i="5"/>
  <c r="DN53" i="5"/>
  <c r="DM53" i="5"/>
  <c r="DL53" i="5"/>
  <c r="DK53" i="5"/>
  <c r="DJ53" i="5"/>
  <c r="DI53" i="5"/>
  <c r="DH53" i="5"/>
  <c r="DG53" i="5"/>
  <c r="DF53" i="5"/>
  <c r="DE53" i="5"/>
  <c r="DD53" i="5"/>
  <c r="DC53" i="5"/>
  <c r="DB53" i="5"/>
  <c r="DA53" i="5"/>
  <c r="CZ53" i="5"/>
  <c r="CY53" i="5"/>
  <c r="CX53" i="5"/>
  <c r="CW53" i="5"/>
  <c r="CV53" i="5"/>
  <c r="CU53" i="5"/>
  <c r="CT53" i="5"/>
  <c r="CS53" i="5"/>
  <c r="CR53" i="5"/>
  <c r="CQ53" i="5"/>
  <c r="CP53" i="5"/>
  <c r="CO53" i="5"/>
  <c r="CN53" i="5"/>
  <c r="CM53" i="5"/>
  <c r="CL53" i="5"/>
  <c r="CK53" i="5"/>
  <c r="CJ53" i="5"/>
  <c r="CI53" i="5"/>
  <c r="CH53" i="5"/>
  <c r="CG53" i="5"/>
  <c r="CF53" i="5"/>
  <c r="CE53" i="5"/>
  <c r="CD53" i="5"/>
  <c r="CC53" i="5"/>
  <c r="CB53" i="5"/>
  <c r="CA53" i="5"/>
  <c r="BZ53" i="5"/>
  <c r="BY53" i="5"/>
  <c r="BX53" i="5"/>
  <c r="BW53" i="5"/>
  <c r="BV53" i="5"/>
  <c r="BU53" i="5"/>
  <c r="BT53" i="5"/>
  <c r="BS53" i="5"/>
  <c r="BR53" i="5"/>
  <c r="BQ53" i="5"/>
  <c r="BP53" i="5"/>
  <c r="BO53" i="5"/>
  <c r="BN53" i="5"/>
  <c r="BM53" i="5"/>
  <c r="BL53" i="5"/>
  <c r="BK53" i="5"/>
  <c r="BJ53" i="5"/>
  <c r="BI53" i="5"/>
  <c r="BH53" i="5"/>
  <c r="BG53" i="5"/>
  <c r="BF53" i="5"/>
  <c r="BE53" i="5"/>
  <c r="BD53" i="5"/>
  <c r="BC53" i="5"/>
  <c r="BB53" i="5"/>
  <c r="BA53" i="5"/>
  <c r="AZ53" i="5"/>
  <c r="AY53" i="5"/>
  <c r="AX53" i="5"/>
  <c r="AW53" i="5"/>
  <c r="AV53" i="5"/>
  <c r="AU53" i="5"/>
  <c r="AT53" i="5"/>
  <c r="AS53" i="5"/>
  <c r="AR53" i="5"/>
  <c r="AQ53" i="5"/>
  <c r="AP53" i="5"/>
  <c r="AO53" i="5"/>
  <c r="AN53" i="5"/>
  <c r="AM53" i="5"/>
  <c r="AL53" i="5"/>
  <c r="AK53" i="5"/>
  <c r="AJ53" i="5"/>
  <c r="AI53" i="5"/>
  <c r="AH53" i="5"/>
  <c r="AG53" i="5"/>
  <c r="AF53" i="5"/>
  <c r="AE53" i="5"/>
  <c r="AD53" i="5"/>
  <c r="AC53" i="5"/>
  <c r="AB53" i="5"/>
  <c r="AA53" i="5"/>
  <c r="Z53" i="5"/>
  <c r="Y53" i="5"/>
  <c r="X53" i="5"/>
  <c r="W53" i="5"/>
  <c r="V53" i="5"/>
  <c r="U53" i="5"/>
  <c r="T53" i="5"/>
  <c r="EV52" i="5"/>
  <c r="EU52" i="5"/>
  <c r="ET52" i="5"/>
  <c r="ES52" i="5"/>
  <c r="ER52" i="5"/>
  <c r="EQ52" i="5"/>
  <c r="EP52" i="5"/>
  <c r="EO52" i="5"/>
  <c r="EN52" i="5"/>
  <c r="EM52" i="5"/>
  <c r="EL52" i="5"/>
  <c r="EK52" i="5"/>
  <c r="EJ52" i="5"/>
  <c r="EI52" i="5"/>
  <c r="EH52" i="5"/>
  <c r="EG52" i="5"/>
  <c r="EF52" i="5"/>
  <c r="EE52" i="5"/>
  <c r="ED52" i="5"/>
  <c r="EC52" i="5"/>
  <c r="EB52" i="5"/>
  <c r="EA52" i="5"/>
  <c r="DZ52" i="5"/>
  <c r="DY52" i="5"/>
  <c r="DX52" i="5"/>
  <c r="DW52" i="5"/>
  <c r="DV52" i="5"/>
  <c r="DU52" i="5"/>
  <c r="DT52" i="5"/>
  <c r="DS52" i="5"/>
  <c r="DR52" i="5"/>
  <c r="DQ52" i="5"/>
  <c r="DP52" i="5"/>
  <c r="DO52" i="5"/>
  <c r="DN52" i="5"/>
  <c r="DM52" i="5"/>
  <c r="DL52" i="5"/>
  <c r="DK52" i="5"/>
  <c r="DJ52" i="5"/>
  <c r="DI52" i="5"/>
  <c r="DH52" i="5"/>
  <c r="DG52" i="5"/>
  <c r="DF52" i="5"/>
  <c r="DE52" i="5"/>
  <c r="DD52" i="5"/>
  <c r="DC52" i="5"/>
  <c r="DB52" i="5"/>
  <c r="DA52" i="5"/>
  <c r="CZ52" i="5"/>
  <c r="CY52" i="5"/>
  <c r="CX52" i="5"/>
  <c r="CW52" i="5"/>
  <c r="CV52" i="5"/>
  <c r="CU52" i="5"/>
  <c r="CT52" i="5"/>
  <c r="CS52" i="5"/>
  <c r="CR52" i="5"/>
  <c r="CQ52" i="5"/>
  <c r="CP52" i="5"/>
  <c r="CO52" i="5"/>
  <c r="CN52" i="5"/>
  <c r="CM52" i="5"/>
  <c r="CL52" i="5"/>
  <c r="CK52" i="5"/>
  <c r="CJ52" i="5"/>
  <c r="CI52" i="5"/>
  <c r="CH52" i="5"/>
  <c r="CG52" i="5"/>
  <c r="CF52" i="5"/>
  <c r="CE52" i="5"/>
  <c r="CD52" i="5"/>
  <c r="CC52" i="5"/>
  <c r="CB52" i="5"/>
  <c r="CA52" i="5"/>
  <c r="BZ52" i="5"/>
  <c r="BY52" i="5"/>
  <c r="BX52" i="5"/>
  <c r="BW52" i="5"/>
  <c r="BV52" i="5"/>
  <c r="BU52" i="5"/>
  <c r="BT52" i="5"/>
  <c r="BS52" i="5"/>
  <c r="BR52" i="5"/>
  <c r="BQ52" i="5"/>
  <c r="BP52" i="5"/>
  <c r="BO52" i="5"/>
  <c r="BN52" i="5"/>
  <c r="BM52" i="5"/>
  <c r="BL52" i="5"/>
  <c r="BK52" i="5"/>
  <c r="BJ52" i="5"/>
  <c r="BI52" i="5"/>
  <c r="BH52" i="5"/>
  <c r="BG52" i="5"/>
  <c r="BF52" i="5"/>
  <c r="BE52" i="5"/>
  <c r="BD52" i="5"/>
  <c r="BC52" i="5"/>
  <c r="BB52" i="5"/>
  <c r="BA52" i="5"/>
  <c r="AZ52" i="5"/>
  <c r="AY52" i="5"/>
  <c r="AX52" i="5"/>
  <c r="AW52" i="5"/>
  <c r="AV52" i="5"/>
  <c r="AU52" i="5"/>
  <c r="AT52" i="5"/>
  <c r="AS52" i="5"/>
  <c r="AR52" i="5"/>
  <c r="AQ52" i="5"/>
  <c r="AP52" i="5"/>
  <c r="AO52" i="5"/>
  <c r="AN52" i="5"/>
  <c r="AM52" i="5"/>
  <c r="AL52" i="5"/>
  <c r="AK52" i="5"/>
  <c r="AJ52" i="5"/>
  <c r="AI52" i="5"/>
  <c r="AH52" i="5"/>
  <c r="AG52" i="5"/>
  <c r="AF52" i="5"/>
  <c r="AE52" i="5"/>
  <c r="AD52" i="5"/>
  <c r="AC52" i="5"/>
  <c r="AB52" i="5"/>
  <c r="AA52" i="5"/>
  <c r="Z52" i="5"/>
  <c r="Y52" i="5"/>
  <c r="X52" i="5"/>
  <c r="W52" i="5"/>
  <c r="V52" i="5"/>
  <c r="U52" i="5"/>
  <c r="T52" i="5"/>
  <c r="EV51" i="5"/>
  <c r="EU51" i="5"/>
  <c r="ET51" i="5"/>
  <c r="ES51" i="5"/>
  <c r="ER51" i="5"/>
  <c r="EQ51" i="5"/>
  <c r="EP51" i="5"/>
  <c r="EO51" i="5"/>
  <c r="EN51" i="5"/>
  <c r="EM51" i="5"/>
  <c r="EL51" i="5"/>
  <c r="EK51" i="5"/>
  <c r="EJ51" i="5"/>
  <c r="EI51" i="5"/>
  <c r="EH51" i="5"/>
  <c r="EG51" i="5"/>
  <c r="EF51" i="5"/>
  <c r="EE51" i="5"/>
  <c r="ED51" i="5"/>
  <c r="EC51" i="5"/>
  <c r="EB51" i="5"/>
  <c r="EA51" i="5"/>
  <c r="DZ51" i="5"/>
  <c r="DY51" i="5"/>
  <c r="DX51" i="5"/>
  <c r="DW51" i="5"/>
  <c r="DV51" i="5"/>
  <c r="DU51" i="5"/>
  <c r="DT51" i="5"/>
  <c r="DS51" i="5"/>
  <c r="DR51" i="5"/>
  <c r="DQ51" i="5"/>
  <c r="DP51" i="5"/>
  <c r="DO51" i="5"/>
  <c r="DN51" i="5"/>
  <c r="DM51" i="5"/>
  <c r="DL51" i="5"/>
  <c r="DK51" i="5"/>
  <c r="DJ51" i="5"/>
  <c r="DI51" i="5"/>
  <c r="DH51" i="5"/>
  <c r="DG51" i="5"/>
  <c r="DF51" i="5"/>
  <c r="DE51" i="5"/>
  <c r="DD51" i="5"/>
  <c r="DC51" i="5"/>
  <c r="DB51" i="5"/>
  <c r="DA51" i="5"/>
  <c r="CZ51" i="5"/>
  <c r="CY51" i="5"/>
  <c r="CX51" i="5"/>
  <c r="CW51" i="5"/>
  <c r="CV51" i="5"/>
  <c r="CU51" i="5"/>
  <c r="CT51" i="5"/>
  <c r="CS51" i="5"/>
  <c r="CR51" i="5"/>
  <c r="CQ51" i="5"/>
  <c r="CP51" i="5"/>
  <c r="CO51" i="5"/>
  <c r="CN51" i="5"/>
  <c r="CM51" i="5"/>
  <c r="CL51" i="5"/>
  <c r="CK51" i="5"/>
  <c r="CJ51" i="5"/>
  <c r="CI51" i="5"/>
  <c r="CH51" i="5"/>
  <c r="CG51" i="5"/>
  <c r="CF51" i="5"/>
  <c r="CE51" i="5"/>
  <c r="CD51" i="5"/>
  <c r="CC51" i="5"/>
  <c r="CB51" i="5"/>
  <c r="CA51" i="5"/>
  <c r="BZ51" i="5"/>
  <c r="BY51" i="5"/>
  <c r="BX51" i="5"/>
  <c r="BW51" i="5"/>
  <c r="BV51" i="5"/>
  <c r="BU51" i="5"/>
  <c r="BT51" i="5"/>
  <c r="BS51" i="5"/>
  <c r="BR51" i="5"/>
  <c r="BQ51" i="5"/>
  <c r="BP51" i="5"/>
  <c r="BO51" i="5"/>
  <c r="BN51" i="5"/>
  <c r="BM51" i="5"/>
  <c r="BL51" i="5"/>
  <c r="BK51" i="5"/>
  <c r="BJ51" i="5"/>
  <c r="BI51" i="5"/>
  <c r="BH51" i="5"/>
  <c r="BG51" i="5"/>
  <c r="BF51" i="5"/>
  <c r="BE51" i="5"/>
  <c r="BD51" i="5"/>
  <c r="BC51" i="5"/>
  <c r="BB51" i="5"/>
  <c r="BA51" i="5"/>
  <c r="AZ51" i="5"/>
  <c r="AY51" i="5"/>
  <c r="AX51" i="5"/>
  <c r="AW51" i="5"/>
  <c r="AV51" i="5"/>
  <c r="AU51" i="5"/>
  <c r="AT51" i="5"/>
  <c r="AS51" i="5"/>
  <c r="AR51" i="5"/>
  <c r="AQ51" i="5"/>
  <c r="AP51" i="5"/>
  <c r="AO51" i="5"/>
  <c r="AN51" i="5"/>
  <c r="AM51" i="5"/>
  <c r="AL51" i="5"/>
  <c r="AK51" i="5"/>
  <c r="AJ51" i="5"/>
  <c r="AI51" i="5"/>
  <c r="AH51" i="5"/>
  <c r="AG51" i="5"/>
  <c r="AF51" i="5"/>
  <c r="AE51" i="5"/>
  <c r="AD51" i="5"/>
  <c r="AC51" i="5"/>
  <c r="AB51" i="5"/>
  <c r="AA51" i="5"/>
  <c r="Z51" i="5"/>
  <c r="Y51" i="5"/>
  <c r="X51" i="5"/>
  <c r="W51" i="5"/>
  <c r="V51" i="5"/>
  <c r="U51" i="5"/>
  <c r="T51" i="5"/>
  <c r="EV50" i="5"/>
  <c r="EU50" i="5"/>
  <c r="ET50" i="5"/>
  <c r="ES50" i="5"/>
  <c r="ER50" i="5"/>
  <c r="EQ50" i="5"/>
  <c r="EP50" i="5"/>
  <c r="EO50" i="5"/>
  <c r="EN50" i="5"/>
  <c r="EM50" i="5"/>
  <c r="EL50" i="5"/>
  <c r="EK50" i="5"/>
  <c r="EJ50" i="5"/>
  <c r="EI50" i="5"/>
  <c r="EH50" i="5"/>
  <c r="EG50" i="5"/>
  <c r="EF50" i="5"/>
  <c r="EE50" i="5"/>
  <c r="ED50" i="5"/>
  <c r="EC50" i="5"/>
  <c r="EB50" i="5"/>
  <c r="EA50" i="5"/>
  <c r="DZ50" i="5"/>
  <c r="DY50" i="5"/>
  <c r="DX50" i="5"/>
  <c r="DW50" i="5"/>
  <c r="DV50" i="5"/>
  <c r="DU50" i="5"/>
  <c r="DT50" i="5"/>
  <c r="DS50" i="5"/>
  <c r="DR50" i="5"/>
  <c r="DQ50" i="5"/>
  <c r="DP50" i="5"/>
  <c r="DO50" i="5"/>
  <c r="DN50" i="5"/>
  <c r="DM50" i="5"/>
  <c r="DL50" i="5"/>
  <c r="DK50" i="5"/>
  <c r="DJ50" i="5"/>
  <c r="DI50" i="5"/>
  <c r="DH50" i="5"/>
  <c r="DG50" i="5"/>
  <c r="DF50" i="5"/>
  <c r="DE50" i="5"/>
  <c r="DD50" i="5"/>
  <c r="DC50" i="5"/>
  <c r="DB50" i="5"/>
  <c r="DA50" i="5"/>
  <c r="CZ50" i="5"/>
  <c r="CY50" i="5"/>
  <c r="CX50" i="5"/>
  <c r="CW50" i="5"/>
  <c r="CV50" i="5"/>
  <c r="CU50" i="5"/>
  <c r="CT50" i="5"/>
  <c r="CS50" i="5"/>
  <c r="CR50" i="5"/>
  <c r="CQ50" i="5"/>
  <c r="CP50" i="5"/>
  <c r="CO50" i="5"/>
  <c r="CN50" i="5"/>
  <c r="CM50" i="5"/>
  <c r="CL50" i="5"/>
  <c r="CK50" i="5"/>
  <c r="CJ50" i="5"/>
  <c r="CI50" i="5"/>
  <c r="CH50" i="5"/>
  <c r="CG50" i="5"/>
  <c r="CF50" i="5"/>
  <c r="CE50" i="5"/>
  <c r="CD50" i="5"/>
  <c r="CC50" i="5"/>
  <c r="CB50" i="5"/>
  <c r="CA50" i="5"/>
  <c r="BZ50" i="5"/>
  <c r="BY50" i="5"/>
  <c r="BX50" i="5"/>
  <c r="BW50" i="5"/>
  <c r="BV50" i="5"/>
  <c r="BU50" i="5"/>
  <c r="BT50" i="5"/>
  <c r="BS50" i="5"/>
  <c r="BR50" i="5"/>
  <c r="BQ50" i="5"/>
  <c r="BP50" i="5"/>
  <c r="BO50" i="5"/>
  <c r="BN50" i="5"/>
  <c r="BM50" i="5"/>
  <c r="BL50" i="5"/>
  <c r="BK50" i="5"/>
  <c r="BJ50" i="5"/>
  <c r="BI50" i="5"/>
  <c r="BH50" i="5"/>
  <c r="BG50" i="5"/>
  <c r="BF50" i="5"/>
  <c r="BE50" i="5"/>
  <c r="BD50" i="5"/>
  <c r="BC50" i="5"/>
  <c r="BB50" i="5"/>
  <c r="BA50" i="5"/>
  <c r="AZ50" i="5"/>
  <c r="AY50" i="5"/>
  <c r="AX50" i="5"/>
  <c r="AW50" i="5"/>
  <c r="AV50" i="5"/>
  <c r="AU50" i="5"/>
  <c r="AT50" i="5"/>
  <c r="AS50" i="5"/>
  <c r="AR50" i="5"/>
  <c r="AQ50" i="5"/>
  <c r="AP50" i="5"/>
  <c r="AO50" i="5"/>
  <c r="AN50" i="5"/>
  <c r="AM50" i="5"/>
  <c r="AL50" i="5"/>
  <c r="AK50" i="5"/>
  <c r="AJ50" i="5"/>
  <c r="AI50" i="5"/>
  <c r="AH50" i="5"/>
  <c r="AG50" i="5"/>
  <c r="AF50" i="5"/>
  <c r="AE50" i="5"/>
  <c r="AD50" i="5"/>
  <c r="AC50" i="5"/>
  <c r="AB50" i="5"/>
  <c r="AA50" i="5"/>
  <c r="Z50" i="5"/>
  <c r="Y50" i="5"/>
  <c r="X50" i="5"/>
  <c r="W50" i="5"/>
  <c r="V50" i="5"/>
  <c r="U50" i="5"/>
  <c r="T50" i="5"/>
  <c r="EV49" i="5"/>
  <c r="EU49" i="5"/>
  <c r="ET49" i="5"/>
  <c r="ES49" i="5"/>
  <c r="ER49" i="5"/>
  <c r="EQ49" i="5"/>
  <c r="EP49" i="5"/>
  <c r="EO49" i="5"/>
  <c r="EN49" i="5"/>
  <c r="EM49" i="5"/>
  <c r="EL49" i="5"/>
  <c r="EK49" i="5"/>
  <c r="EJ49" i="5"/>
  <c r="EI49" i="5"/>
  <c r="EH49" i="5"/>
  <c r="EG49" i="5"/>
  <c r="EF49" i="5"/>
  <c r="EE49" i="5"/>
  <c r="ED49" i="5"/>
  <c r="EC49" i="5"/>
  <c r="EB49" i="5"/>
  <c r="EA49" i="5"/>
  <c r="DZ49" i="5"/>
  <c r="DY49" i="5"/>
  <c r="DX49" i="5"/>
  <c r="DW49" i="5"/>
  <c r="DV49" i="5"/>
  <c r="DU49" i="5"/>
  <c r="DT49" i="5"/>
  <c r="DS49" i="5"/>
  <c r="DR49" i="5"/>
  <c r="DQ49" i="5"/>
  <c r="DP49" i="5"/>
  <c r="DO49" i="5"/>
  <c r="DN49" i="5"/>
  <c r="DM49" i="5"/>
  <c r="DL49" i="5"/>
  <c r="DK49" i="5"/>
  <c r="DJ49" i="5"/>
  <c r="DI49" i="5"/>
  <c r="DH49" i="5"/>
  <c r="DG49" i="5"/>
  <c r="DF49" i="5"/>
  <c r="DE49" i="5"/>
  <c r="DD49" i="5"/>
  <c r="DC49" i="5"/>
  <c r="DB49" i="5"/>
  <c r="DA49" i="5"/>
  <c r="CZ49" i="5"/>
  <c r="CY49" i="5"/>
  <c r="CX49" i="5"/>
  <c r="CW49" i="5"/>
  <c r="CV49" i="5"/>
  <c r="CU49" i="5"/>
  <c r="CT49" i="5"/>
  <c r="CS49" i="5"/>
  <c r="CR49" i="5"/>
  <c r="CQ49" i="5"/>
  <c r="CP49" i="5"/>
  <c r="CO49" i="5"/>
  <c r="CN49" i="5"/>
  <c r="CM49" i="5"/>
  <c r="CL49" i="5"/>
  <c r="CK49" i="5"/>
  <c r="CJ49" i="5"/>
  <c r="CI49" i="5"/>
  <c r="CH49" i="5"/>
  <c r="CG49" i="5"/>
  <c r="CF49" i="5"/>
  <c r="CE49" i="5"/>
  <c r="CD49" i="5"/>
  <c r="CC49" i="5"/>
  <c r="CB49" i="5"/>
  <c r="CA49" i="5"/>
  <c r="BZ49" i="5"/>
  <c r="BY49" i="5"/>
  <c r="BX49" i="5"/>
  <c r="BW49" i="5"/>
  <c r="BV49" i="5"/>
  <c r="BU49" i="5"/>
  <c r="BT49" i="5"/>
  <c r="BS49" i="5"/>
  <c r="BR49" i="5"/>
  <c r="BQ49" i="5"/>
  <c r="BP49" i="5"/>
  <c r="BO49" i="5"/>
  <c r="BN49" i="5"/>
  <c r="BM49" i="5"/>
  <c r="BL49" i="5"/>
  <c r="BK49" i="5"/>
  <c r="BJ49" i="5"/>
  <c r="BI49" i="5"/>
  <c r="BH49" i="5"/>
  <c r="BG49" i="5"/>
  <c r="BF49" i="5"/>
  <c r="BE49" i="5"/>
  <c r="BD49" i="5"/>
  <c r="BC49" i="5"/>
  <c r="BB49" i="5"/>
  <c r="BA49" i="5"/>
  <c r="AZ49" i="5"/>
  <c r="AY49" i="5"/>
  <c r="AX49" i="5"/>
  <c r="AW49" i="5"/>
  <c r="AV49" i="5"/>
  <c r="AU49" i="5"/>
  <c r="AT49" i="5"/>
  <c r="AS49" i="5"/>
  <c r="AR49" i="5"/>
  <c r="AQ49" i="5"/>
  <c r="AP49" i="5"/>
  <c r="AO49" i="5"/>
  <c r="AN49" i="5"/>
  <c r="AM49" i="5"/>
  <c r="AL49" i="5"/>
  <c r="AK49" i="5"/>
  <c r="AJ49" i="5"/>
  <c r="AI49" i="5"/>
  <c r="AH49" i="5"/>
  <c r="AG49" i="5"/>
  <c r="AF49" i="5"/>
  <c r="AE49" i="5"/>
  <c r="AD49" i="5"/>
  <c r="AC49" i="5"/>
  <c r="AB49" i="5"/>
  <c r="AA49" i="5"/>
  <c r="Z49" i="5"/>
  <c r="Y49" i="5"/>
  <c r="X49" i="5"/>
  <c r="W49" i="5"/>
  <c r="V49" i="5"/>
  <c r="U49" i="5"/>
  <c r="T49" i="5"/>
  <c r="EV48" i="5"/>
  <c r="EU48" i="5"/>
  <c r="ET48" i="5"/>
  <c r="ES48" i="5"/>
  <c r="ER48" i="5"/>
  <c r="EQ48" i="5"/>
  <c r="EP48" i="5"/>
  <c r="EO48" i="5"/>
  <c r="EN48" i="5"/>
  <c r="EM48" i="5"/>
  <c r="EL48" i="5"/>
  <c r="EK48" i="5"/>
  <c r="EJ48" i="5"/>
  <c r="EI48" i="5"/>
  <c r="EH48" i="5"/>
  <c r="EG48" i="5"/>
  <c r="EF48" i="5"/>
  <c r="EE48" i="5"/>
  <c r="ED48" i="5"/>
  <c r="EC48" i="5"/>
  <c r="EB48" i="5"/>
  <c r="EA48" i="5"/>
  <c r="DZ48" i="5"/>
  <c r="DY48" i="5"/>
  <c r="DX48" i="5"/>
  <c r="DW48" i="5"/>
  <c r="DV48" i="5"/>
  <c r="DU48" i="5"/>
  <c r="DT48" i="5"/>
  <c r="DS48" i="5"/>
  <c r="DR48" i="5"/>
  <c r="DQ48" i="5"/>
  <c r="DP48" i="5"/>
  <c r="DO48" i="5"/>
  <c r="DN48" i="5"/>
  <c r="DM48" i="5"/>
  <c r="DL48" i="5"/>
  <c r="DK48" i="5"/>
  <c r="DJ48" i="5"/>
  <c r="DI48" i="5"/>
  <c r="DH48" i="5"/>
  <c r="DG48" i="5"/>
  <c r="DF48" i="5"/>
  <c r="DE48" i="5"/>
  <c r="DD48" i="5"/>
  <c r="DC48" i="5"/>
  <c r="DB48" i="5"/>
  <c r="DA48" i="5"/>
  <c r="CZ48" i="5"/>
  <c r="CY48" i="5"/>
  <c r="CX48" i="5"/>
  <c r="CW48" i="5"/>
  <c r="CV48" i="5"/>
  <c r="CU48" i="5"/>
  <c r="CT48" i="5"/>
  <c r="CS48" i="5"/>
  <c r="CR48" i="5"/>
  <c r="CQ48" i="5"/>
  <c r="CP48" i="5"/>
  <c r="CO48" i="5"/>
  <c r="CN48" i="5"/>
  <c r="CM48" i="5"/>
  <c r="CL48" i="5"/>
  <c r="CK48" i="5"/>
  <c r="CJ48" i="5"/>
  <c r="CI48" i="5"/>
  <c r="CH48" i="5"/>
  <c r="CG48" i="5"/>
  <c r="CF48" i="5"/>
  <c r="CE48" i="5"/>
  <c r="CD48" i="5"/>
  <c r="CC48" i="5"/>
  <c r="CB48" i="5"/>
  <c r="CA48" i="5"/>
  <c r="BZ48" i="5"/>
  <c r="BY48" i="5"/>
  <c r="BX48" i="5"/>
  <c r="BW48" i="5"/>
  <c r="BV48" i="5"/>
  <c r="BU48" i="5"/>
  <c r="BT48" i="5"/>
  <c r="BS48" i="5"/>
  <c r="BR48" i="5"/>
  <c r="BQ48" i="5"/>
  <c r="BP48" i="5"/>
  <c r="BO48" i="5"/>
  <c r="BN48" i="5"/>
  <c r="BM48" i="5"/>
  <c r="BL48" i="5"/>
  <c r="BK48" i="5"/>
  <c r="BJ48" i="5"/>
  <c r="BI48" i="5"/>
  <c r="BH48" i="5"/>
  <c r="BG48" i="5"/>
  <c r="BF48" i="5"/>
  <c r="BE48" i="5"/>
  <c r="BD48" i="5"/>
  <c r="BC48" i="5"/>
  <c r="BB48" i="5"/>
  <c r="BA48" i="5"/>
  <c r="AZ48" i="5"/>
  <c r="AY48" i="5"/>
  <c r="AX48" i="5"/>
  <c r="AW48" i="5"/>
  <c r="AV48" i="5"/>
  <c r="AU48" i="5"/>
  <c r="AT48" i="5"/>
  <c r="AS48" i="5"/>
  <c r="AR48" i="5"/>
  <c r="AQ48" i="5"/>
  <c r="AP48" i="5"/>
  <c r="AO48" i="5"/>
  <c r="AN48" i="5"/>
  <c r="AM48" i="5"/>
  <c r="AL48" i="5"/>
  <c r="AK48" i="5"/>
  <c r="AJ48" i="5"/>
  <c r="AI48" i="5"/>
  <c r="AH48" i="5"/>
  <c r="AG48" i="5"/>
  <c r="AF48" i="5"/>
  <c r="AE48" i="5"/>
  <c r="AD48" i="5"/>
  <c r="AC48" i="5"/>
  <c r="AB48" i="5"/>
  <c r="AA48" i="5"/>
  <c r="Z48" i="5"/>
  <c r="Y48" i="5"/>
  <c r="X48" i="5"/>
  <c r="W48" i="5"/>
  <c r="V48" i="5"/>
  <c r="U48" i="5"/>
  <c r="T48" i="5"/>
  <c r="EV47" i="5"/>
  <c r="EU47" i="5"/>
  <c r="ET47" i="5"/>
  <c r="ES47" i="5"/>
  <c r="ER47" i="5"/>
  <c r="EQ47" i="5"/>
  <c r="EP47" i="5"/>
  <c r="EO47" i="5"/>
  <c r="EN47" i="5"/>
  <c r="EM47" i="5"/>
  <c r="EL47" i="5"/>
  <c r="EK47" i="5"/>
  <c r="EJ47" i="5"/>
  <c r="EI47" i="5"/>
  <c r="EH47" i="5"/>
  <c r="EG47" i="5"/>
  <c r="EF47" i="5"/>
  <c r="EE47" i="5"/>
  <c r="ED47" i="5"/>
  <c r="EC47" i="5"/>
  <c r="EB47" i="5"/>
  <c r="EA47" i="5"/>
  <c r="DZ47" i="5"/>
  <c r="DY47" i="5"/>
  <c r="DX47" i="5"/>
  <c r="DW47" i="5"/>
  <c r="DV47" i="5"/>
  <c r="DU47" i="5"/>
  <c r="DT47" i="5"/>
  <c r="DS47" i="5"/>
  <c r="DR47" i="5"/>
  <c r="DQ47" i="5"/>
  <c r="DP47" i="5"/>
  <c r="DO47" i="5"/>
  <c r="DN47" i="5"/>
  <c r="DM47" i="5"/>
  <c r="DL47" i="5"/>
  <c r="DK47" i="5"/>
  <c r="DJ47" i="5"/>
  <c r="DI47" i="5"/>
  <c r="DH47" i="5"/>
  <c r="DG47" i="5"/>
  <c r="DF47" i="5"/>
  <c r="DE47" i="5"/>
  <c r="DD47" i="5"/>
  <c r="DC47" i="5"/>
  <c r="DB47" i="5"/>
  <c r="DA47" i="5"/>
  <c r="CZ47" i="5"/>
  <c r="CY47" i="5"/>
  <c r="CX47" i="5"/>
  <c r="CW47" i="5"/>
  <c r="CV47" i="5"/>
  <c r="CU47" i="5"/>
  <c r="CT47" i="5"/>
  <c r="CS47" i="5"/>
  <c r="CR47" i="5"/>
  <c r="CQ47" i="5"/>
  <c r="CP47" i="5"/>
  <c r="CO47" i="5"/>
  <c r="CN47" i="5"/>
  <c r="CM47" i="5"/>
  <c r="CL47" i="5"/>
  <c r="CK47" i="5"/>
  <c r="CJ47" i="5"/>
  <c r="CI47" i="5"/>
  <c r="CH47" i="5"/>
  <c r="CG47" i="5"/>
  <c r="CF47" i="5"/>
  <c r="CE47" i="5"/>
  <c r="CD47" i="5"/>
  <c r="CC47" i="5"/>
  <c r="CB47" i="5"/>
  <c r="CA47" i="5"/>
  <c r="BZ47" i="5"/>
  <c r="BY47" i="5"/>
  <c r="BX47" i="5"/>
  <c r="BW47" i="5"/>
  <c r="BV47" i="5"/>
  <c r="BU47" i="5"/>
  <c r="BT47" i="5"/>
  <c r="BS47" i="5"/>
  <c r="BR47" i="5"/>
  <c r="BQ47" i="5"/>
  <c r="BP47" i="5"/>
  <c r="BO47" i="5"/>
  <c r="BN47" i="5"/>
  <c r="BM47" i="5"/>
  <c r="BL47" i="5"/>
  <c r="BK47" i="5"/>
  <c r="BJ47" i="5"/>
  <c r="BI47" i="5"/>
  <c r="BH47" i="5"/>
  <c r="BG47" i="5"/>
  <c r="BF47" i="5"/>
  <c r="BE47" i="5"/>
  <c r="BD47" i="5"/>
  <c r="BC47" i="5"/>
  <c r="BB47" i="5"/>
  <c r="BA47" i="5"/>
  <c r="AZ47" i="5"/>
  <c r="AY47" i="5"/>
  <c r="AX47" i="5"/>
  <c r="AW47" i="5"/>
  <c r="AV47" i="5"/>
  <c r="AU47" i="5"/>
  <c r="AT47" i="5"/>
  <c r="AS47" i="5"/>
  <c r="AR47" i="5"/>
  <c r="AQ47" i="5"/>
  <c r="AP47" i="5"/>
  <c r="AO47" i="5"/>
  <c r="AN47" i="5"/>
  <c r="AM47" i="5"/>
  <c r="AL47" i="5"/>
  <c r="AK47" i="5"/>
  <c r="AJ47" i="5"/>
  <c r="AI47" i="5"/>
  <c r="AH47" i="5"/>
  <c r="AG47" i="5"/>
  <c r="AF47" i="5"/>
  <c r="AE47" i="5"/>
  <c r="AD47" i="5"/>
  <c r="AC47" i="5"/>
  <c r="AB47" i="5"/>
  <c r="AA47" i="5"/>
  <c r="Z47" i="5"/>
  <c r="Y47" i="5"/>
  <c r="X47" i="5"/>
  <c r="W47" i="5"/>
  <c r="V47" i="5"/>
  <c r="U47" i="5"/>
  <c r="T47" i="5"/>
  <c r="EV46" i="5"/>
  <c r="EU46" i="5"/>
  <c r="ET46" i="5"/>
  <c r="ES46" i="5"/>
  <c r="ER46" i="5"/>
  <c r="EQ46" i="5"/>
  <c r="EP46" i="5"/>
  <c r="EO46" i="5"/>
  <c r="EN46" i="5"/>
  <c r="EM46" i="5"/>
  <c r="EL46" i="5"/>
  <c r="EK46" i="5"/>
  <c r="EJ46" i="5"/>
  <c r="EI46" i="5"/>
  <c r="EH46" i="5"/>
  <c r="EG46" i="5"/>
  <c r="EF46" i="5"/>
  <c r="EE46" i="5"/>
  <c r="ED46" i="5"/>
  <c r="EC46" i="5"/>
  <c r="EB46" i="5"/>
  <c r="EA46" i="5"/>
  <c r="DZ46" i="5"/>
  <c r="DY46" i="5"/>
  <c r="DX46" i="5"/>
  <c r="DW46" i="5"/>
  <c r="DV46" i="5"/>
  <c r="DU46" i="5"/>
  <c r="DT46" i="5"/>
  <c r="DS46" i="5"/>
  <c r="DR46" i="5"/>
  <c r="DQ46" i="5"/>
  <c r="DP46" i="5"/>
  <c r="DO46" i="5"/>
  <c r="DN46" i="5"/>
  <c r="DM46" i="5"/>
  <c r="DL46" i="5"/>
  <c r="DK46" i="5"/>
  <c r="DJ46" i="5"/>
  <c r="DI46" i="5"/>
  <c r="DH46" i="5"/>
  <c r="DG46" i="5"/>
  <c r="DF46" i="5"/>
  <c r="DE46" i="5"/>
  <c r="DD46" i="5"/>
  <c r="DC46" i="5"/>
  <c r="DB46" i="5"/>
  <c r="DA46" i="5"/>
  <c r="CZ46" i="5"/>
  <c r="CY46" i="5"/>
  <c r="CX46" i="5"/>
  <c r="CW46" i="5"/>
  <c r="CV46" i="5"/>
  <c r="CU46" i="5"/>
  <c r="CT46" i="5"/>
  <c r="CS46" i="5"/>
  <c r="CR46" i="5"/>
  <c r="CQ46" i="5"/>
  <c r="CP46" i="5"/>
  <c r="CO46" i="5"/>
  <c r="CN46" i="5"/>
  <c r="CM46" i="5"/>
  <c r="CL46" i="5"/>
  <c r="CK46" i="5"/>
  <c r="CJ46" i="5"/>
  <c r="CI46" i="5"/>
  <c r="CH46" i="5"/>
  <c r="CG46" i="5"/>
  <c r="CF46" i="5"/>
  <c r="CE46" i="5"/>
  <c r="CD46" i="5"/>
  <c r="CC46" i="5"/>
  <c r="CB46" i="5"/>
  <c r="CA46" i="5"/>
  <c r="BZ46" i="5"/>
  <c r="BY46" i="5"/>
  <c r="BX46" i="5"/>
  <c r="BW46" i="5"/>
  <c r="BV46" i="5"/>
  <c r="BU46" i="5"/>
  <c r="BT46" i="5"/>
  <c r="BS46" i="5"/>
  <c r="BR46" i="5"/>
  <c r="BQ46" i="5"/>
  <c r="BP46" i="5"/>
  <c r="BO46" i="5"/>
  <c r="BN46" i="5"/>
  <c r="BM46" i="5"/>
  <c r="BL46" i="5"/>
  <c r="BK46" i="5"/>
  <c r="BJ46" i="5"/>
  <c r="BI46" i="5"/>
  <c r="BH46" i="5"/>
  <c r="BG46" i="5"/>
  <c r="BF46" i="5"/>
  <c r="BE46" i="5"/>
  <c r="BD46" i="5"/>
  <c r="BC46" i="5"/>
  <c r="BB46" i="5"/>
  <c r="BA46" i="5"/>
  <c r="AZ46" i="5"/>
  <c r="AY46" i="5"/>
  <c r="AX46" i="5"/>
  <c r="AW46" i="5"/>
  <c r="AV46" i="5"/>
  <c r="AU46" i="5"/>
  <c r="AT46" i="5"/>
  <c r="AS46" i="5"/>
  <c r="AR46" i="5"/>
  <c r="AQ46" i="5"/>
  <c r="AP46" i="5"/>
  <c r="AO46" i="5"/>
  <c r="AN46" i="5"/>
  <c r="AM46" i="5"/>
  <c r="AL46" i="5"/>
  <c r="AK46" i="5"/>
  <c r="AJ46" i="5"/>
  <c r="AI46" i="5"/>
  <c r="AH46" i="5"/>
  <c r="AG46" i="5"/>
  <c r="AF46" i="5"/>
  <c r="AE46" i="5"/>
  <c r="AD46" i="5"/>
  <c r="AC46" i="5"/>
  <c r="AB46" i="5"/>
  <c r="AA46" i="5"/>
  <c r="Z46" i="5"/>
  <c r="Y46" i="5"/>
  <c r="X46" i="5"/>
  <c r="W46" i="5"/>
  <c r="V46" i="5"/>
  <c r="U46" i="5"/>
  <c r="T46" i="5"/>
  <c r="EV45" i="5"/>
  <c r="EU45" i="5"/>
  <c r="ET45" i="5"/>
  <c r="ES45" i="5"/>
  <c r="ER45" i="5"/>
  <c r="EQ45" i="5"/>
  <c r="EP45" i="5"/>
  <c r="EO45" i="5"/>
  <c r="EN45" i="5"/>
  <c r="EM45" i="5"/>
  <c r="EL45" i="5"/>
  <c r="EK45" i="5"/>
  <c r="EJ45" i="5"/>
  <c r="EI45" i="5"/>
  <c r="EH45" i="5"/>
  <c r="EG45" i="5"/>
  <c r="EF45" i="5"/>
  <c r="EE45" i="5"/>
  <c r="ED45" i="5"/>
  <c r="EC45" i="5"/>
  <c r="EB45" i="5"/>
  <c r="EA45" i="5"/>
  <c r="DZ45" i="5"/>
  <c r="DY45" i="5"/>
  <c r="DX45" i="5"/>
  <c r="DW45" i="5"/>
  <c r="DV45" i="5"/>
  <c r="DU45" i="5"/>
  <c r="DT45" i="5"/>
  <c r="DS45" i="5"/>
  <c r="DR45" i="5"/>
  <c r="DQ45" i="5"/>
  <c r="DP45" i="5"/>
  <c r="DO45" i="5"/>
  <c r="DN45" i="5"/>
  <c r="DM45" i="5"/>
  <c r="DL45" i="5"/>
  <c r="DK45" i="5"/>
  <c r="DJ45" i="5"/>
  <c r="DI45" i="5"/>
  <c r="DH45" i="5"/>
  <c r="DG45" i="5"/>
  <c r="DF45" i="5"/>
  <c r="DE45" i="5"/>
  <c r="DD45" i="5"/>
  <c r="DC45" i="5"/>
  <c r="DB45" i="5"/>
  <c r="DA45" i="5"/>
  <c r="CZ45" i="5"/>
  <c r="CY45" i="5"/>
  <c r="CX45" i="5"/>
  <c r="CW45" i="5"/>
  <c r="CV45" i="5"/>
  <c r="CU45" i="5"/>
  <c r="CT45" i="5"/>
  <c r="CS45" i="5"/>
  <c r="CR45" i="5"/>
  <c r="CQ45" i="5"/>
  <c r="CP45" i="5"/>
  <c r="CO45" i="5"/>
  <c r="CN45" i="5"/>
  <c r="CM45" i="5"/>
  <c r="CL45" i="5"/>
  <c r="CK45" i="5"/>
  <c r="CJ45" i="5"/>
  <c r="CI45" i="5"/>
  <c r="CH45" i="5"/>
  <c r="CG45" i="5"/>
  <c r="CF45" i="5"/>
  <c r="CE45" i="5"/>
  <c r="CD45" i="5"/>
  <c r="CC45" i="5"/>
  <c r="CB45" i="5"/>
  <c r="CA45" i="5"/>
  <c r="BZ45" i="5"/>
  <c r="BY45" i="5"/>
  <c r="BX45" i="5"/>
  <c r="BW45" i="5"/>
  <c r="BV45" i="5"/>
  <c r="BU45" i="5"/>
  <c r="BT45" i="5"/>
  <c r="BS45" i="5"/>
  <c r="BR45" i="5"/>
  <c r="BQ45" i="5"/>
  <c r="BP45" i="5"/>
  <c r="BO45" i="5"/>
  <c r="BN45" i="5"/>
  <c r="BM45" i="5"/>
  <c r="BL45" i="5"/>
  <c r="BK45" i="5"/>
  <c r="BJ45" i="5"/>
  <c r="BI45" i="5"/>
  <c r="BH45" i="5"/>
  <c r="BG45" i="5"/>
  <c r="BF45" i="5"/>
  <c r="BE45" i="5"/>
  <c r="BD45" i="5"/>
  <c r="BC45" i="5"/>
  <c r="BB45" i="5"/>
  <c r="BA45" i="5"/>
  <c r="AZ45" i="5"/>
  <c r="AY45" i="5"/>
  <c r="AX45" i="5"/>
  <c r="AW45" i="5"/>
  <c r="AV45" i="5"/>
  <c r="AU45" i="5"/>
  <c r="AT45" i="5"/>
  <c r="AS45" i="5"/>
  <c r="AR45" i="5"/>
  <c r="AQ45" i="5"/>
  <c r="AP45" i="5"/>
  <c r="AO45" i="5"/>
  <c r="AN45" i="5"/>
  <c r="AM45" i="5"/>
  <c r="AL45" i="5"/>
  <c r="AK45" i="5"/>
  <c r="AJ45" i="5"/>
  <c r="AI45" i="5"/>
  <c r="AH45" i="5"/>
  <c r="AG45" i="5"/>
  <c r="AF45" i="5"/>
  <c r="AE45" i="5"/>
  <c r="AD45" i="5"/>
  <c r="AC45" i="5"/>
  <c r="AB45" i="5"/>
  <c r="AA45" i="5"/>
  <c r="Z45" i="5"/>
  <c r="Y45" i="5"/>
  <c r="X45" i="5"/>
  <c r="W45" i="5"/>
  <c r="V45" i="5"/>
  <c r="U45" i="5"/>
  <c r="T45" i="5"/>
  <c r="EV44" i="5"/>
  <c r="EU44" i="5"/>
  <c r="ET44" i="5"/>
  <c r="ES44" i="5"/>
  <c r="ER44" i="5"/>
  <c r="EQ44" i="5"/>
  <c r="EP44" i="5"/>
  <c r="EO44" i="5"/>
  <c r="EN44" i="5"/>
  <c r="EM44" i="5"/>
  <c r="EL44" i="5"/>
  <c r="EK44" i="5"/>
  <c r="EJ44" i="5"/>
  <c r="EI44" i="5"/>
  <c r="EH44" i="5"/>
  <c r="EG44" i="5"/>
  <c r="EF44" i="5"/>
  <c r="EE44" i="5"/>
  <c r="ED44" i="5"/>
  <c r="EC44" i="5"/>
  <c r="EB44" i="5"/>
  <c r="EA44" i="5"/>
  <c r="DZ44" i="5"/>
  <c r="DY44" i="5"/>
  <c r="DX44" i="5"/>
  <c r="DW44" i="5"/>
  <c r="DV44" i="5"/>
  <c r="DU44" i="5"/>
  <c r="DT44" i="5"/>
  <c r="DS44" i="5"/>
  <c r="DR44" i="5"/>
  <c r="DQ44" i="5"/>
  <c r="DP44" i="5"/>
  <c r="DO44" i="5"/>
  <c r="DN44" i="5"/>
  <c r="DM44" i="5"/>
  <c r="DL44" i="5"/>
  <c r="DK44" i="5"/>
  <c r="DJ44" i="5"/>
  <c r="DI44" i="5"/>
  <c r="DH44" i="5"/>
  <c r="DG44" i="5"/>
  <c r="DF44" i="5"/>
  <c r="DE44" i="5"/>
  <c r="DD44" i="5"/>
  <c r="DC44" i="5"/>
  <c r="DB44" i="5"/>
  <c r="DA44" i="5"/>
  <c r="CZ44" i="5"/>
  <c r="CY44" i="5"/>
  <c r="CX44" i="5"/>
  <c r="CW44" i="5"/>
  <c r="CV44" i="5"/>
  <c r="CU44" i="5"/>
  <c r="CT44" i="5"/>
  <c r="CS44" i="5"/>
  <c r="CR44" i="5"/>
  <c r="CQ44" i="5"/>
  <c r="CP44" i="5"/>
  <c r="CO44" i="5"/>
  <c r="CN44" i="5"/>
  <c r="CM44" i="5"/>
  <c r="CL44" i="5"/>
  <c r="CK44" i="5"/>
  <c r="CJ44" i="5"/>
  <c r="CI44" i="5"/>
  <c r="CH44" i="5"/>
  <c r="CG44" i="5"/>
  <c r="CF44" i="5"/>
  <c r="CE44" i="5"/>
  <c r="CD44" i="5"/>
  <c r="CC44" i="5"/>
  <c r="CB44" i="5"/>
  <c r="CA44" i="5"/>
  <c r="BZ44" i="5"/>
  <c r="BY44" i="5"/>
  <c r="BX44" i="5"/>
  <c r="BW44" i="5"/>
  <c r="BV44" i="5"/>
  <c r="BU44" i="5"/>
  <c r="BT44" i="5"/>
  <c r="BS44" i="5"/>
  <c r="BR44" i="5"/>
  <c r="BQ44" i="5"/>
  <c r="BP44" i="5"/>
  <c r="BO44" i="5"/>
  <c r="BN44" i="5"/>
  <c r="BM44" i="5"/>
  <c r="BL44" i="5"/>
  <c r="BK44" i="5"/>
  <c r="BJ44" i="5"/>
  <c r="BI44" i="5"/>
  <c r="BH44" i="5"/>
  <c r="BG44" i="5"/>
  <c r="BF44" i="5"/>
  <c r="BE44" i="5"/>
  <c r="BD44" i="5"/>
  <c r="BC44" i="5"/>
  <c r="BB44" i="5"/>
  <c r="BA44" i="5"/>
  <c r="AZ44" i="5"/>
  <c r="AY44" i="5"/>
  <c r="AX44" i="5"/>
  <c r="AW44" i="5"/>
  <c r="AV44" i="5"/>
  <c r="AU44" i="5"/>
  <c r="AT44" i="5"/>
  <c r="AS44" i="5"/>
  <c r="AR44" i="5"/>
  <c r="AQ44" i="5"/>
  <c r="AP44" i="5"/>
  <c r="AO44" i="5"/>
  <c r="AN44" i="5"/>
  <c r="AM44" i="5"/>
  <c r="AL44" i="5"/>
  <c r="AK44" i="5"/>
  <c r="AJ44" i="5"/>
  <c r="AI44" i="5"/>
  <c r="AH44" i="5"/>
  <c r="AG44" i="5"/>
  <c r="AF44" i="5"/>
  <c r="AE44" i="5"/>
  <c r="AD44" i="5"/>
  <c r="AC44" i="5"/>
  <c r="AB44" i="5"/>
  <c r="AA44" i="5"/>
  <c r="Z44" i="5"/>
  <c r="Y44" i="5"/>
  <c r="X44" i="5"/>
  <c r="W44" i="5"/>
  <c r="V44" i="5"/>
  <c r="U44" i="5"/>
  <c r="T44" i="5"/>
  <c r="EV43" i="5"/>
  <c r="EU43" i="5"/>
  <c r="ET43" i="5"/>
  <c r="ES43" i="5"/>
  <c r="ER43" i="5"/>
  <c r="EQ43" i="5"/>
  <c r="EP43" i="5"/>
  <c r="EO43" i="5"/>
  <c r="EN43" i="5"/>
  <c r="EM43" i="5"/>
  <c r="EL43" i="5"/>
  <c r="EK43" i="5"/>
  <c r="EJ43" i="5"/>
  <c r="EI43" i="5"/>
  <c r="EH43" i="5"/>
  <c r="EG43" i="5"/>
  <c r="EF43" i="5"/>
  <c r="EE43" i="5"/>
  <c r="ED43" i="5"/>
  <c r="EC43" i="5"/>
  <c r="EB43" i="5"/>
  <c r="EA43" i="5"/>
  <c r="DZ43" i="5"/>
  <c r="DY43" i="5"/>
  <c r="DX43" i="5"/>
  <c r="DW43" i="5"/>
  <c r="DV43" i="5"/>
  <c r="DU43" i="5"/>
  <c r="DT43" i="5"/>
  <c r="DS43" i="5"/>
  <c r="DR43" i="5"/>
  <c r="DQ43" i="5"/>
  <c r="DP43" i="5"/>
  <c r="DO43" i="5"/>
  <c r="DN43" i="5"/>
  <c r="DM43" i="5"/>
  <c r="DL43" i="5"/>
  <c r="DK43" i="5"/>
  <c r="DJ43" i="5"/>
  <c r="DI43" i="5"/>
  <c r="DH43" i="5"/>
  <c r="DG43" i="5"/>
  <c r="DF43" i="5"/>
  <c r="DE43" i="5"/>
  <c r="DD43" i="5"/>
  <c r="DC43" i="5"/>
  <c r="DB43" i="5"/>
  <c r="DA43" i="5"/>
  <c r="CZ43" i="5"/>
  <c r="CY43" i="5"/>
  <c r="CX43" i="5"/>
  <c r="CW43" i="5"/>
  <c r="CV43" i="5"/>
  <c r="CU43" i="5"/>
  <c r="CT43" i="5"/>
  <c r="CS43" i="5"/>
  <c r="CR43" i="5"/>
  <c r="CQ43" i="5"/>
  <c r="CP43" i="5"/>
  <c r="CO43" i="5"/>
  <c r="CN43" i="5"/>
  <c r="CM43" i="5"/>
  <c r="CL43" i="5"/>
  <c r="CK43" i="5"/>
  <c r="CJ43" i="5"/>
  <c r="CI43" i="5"/>
  <c r="CH43" i="5"/>
  <c r="CG43" i="5"/>
  <c r="CF43" i="5"/>
  <c r="CE43" i="5"/>
  <c r="CD43" i="5"/>
  <c r="CC43" i="5"/>
  <c r="CB43" i="5"/>
  <c r="CA43" i="5"/>
  <c r="BZ43" i="5"/>
  <c r="BY43" i="5"/>
  <c r="BX43" i="5"/>
  <c r="BW43" i="5"/>
  <c r="BV43" i="5"/>
  <c r="BU43" i="5"/>
  <c r="BT43" i="5"/>
  <c r="BS43" i="5"/>
  <c r="BR43" i="5"/>
  <c r="BQ43" i="5"/>
  <c r="BP43" i="5"/>
  <c r="BO43" i="5"/>
  <c r="BN43" i="5"/>
  <c r="BM43" i="5"/>
  <c r="BL43" i="5"/>
  <c r="BK43" i="5"/>
  <c r="BJ43" i="5"/>
  <c r="BI43" i="5"/>
  <c r="BH43" i="5"/>
  <c r="BG43" i="5"/>
  <c r="BF43" i="5"/>
  <c r="BE43" i="5"/>
  <c r="BD43" i="5"/>
  <c r="BC43" i="5"/>
  <c r="BB43" i="5"/>
  <c r="BA43" i="5"/>
  <c r="AZ43" i="5"/>
  <c r="AY43" i="5"/>
  <c r="AX43" i="5"/>
  <c r="AW43" i="5"/>
  <c r="AV43" i="5"/>
  <c r="AU43" i="5"/>
  <c r="AT43" i="5"/>
  <c r="AS43" i="5"/>
  <c r="AR43" i="5"/>
  <c r="AQ43" i="5"/>
  <c r="AP43" i="5"/>
  <c r="AO43" i="5"/>
  <c r="AN43" i="5"/>
  <c r="AM43" i="5"/>
  <c r="AL43" i="5"/>
  <c r="AK43" i="5"/>
  <c r="AJ43" i="5"/>
  <c r="AI43" i="5"/>
  <c r="AH43" i="5"/>
  <c r="AG43" i="5"/>
  <c r="AF43" i="5"/>
  <c r="AE43" i="5"/>
  <c r="AD43" i="5"/>
  <c r="AC43" i="5"/>
  <c r="AB43" i="5"/>
  <c r="AA43" i="5"/>
  <c r="Z43" i="5"/>
  <c r="Y43" i="5"/>
  <c r="X43" i="5"/>
  <c r="W43" i="5"/>
  <c r="V43" i="5"/>
  <c r="U43" i="5"/>
  <c r="T43" i="5"/>
  <c r="EV42" i="5"/>
  <c r="EU42" i="5"/>
  <c r="ET42" i="5"/>
  <c r="ES42" i="5"/>
  <c r="ER42" i="5"/>
  <c r="EQ42" i="5"/>
  <c r="EP42" i="5"/>
  <c r="EO42" i="5"/>
  <c r="EN42" i="5"/>
  <c r="EM42" i="5"/>
  <c r="EL42" i="5"/>
  <c r="EK42" i="5"/>
  <c r="EJ42" i="5"/>
  <c r="EI42" i="5"/>
  <c r="EH42" i="5"/>
  <c r="EG42" i="5"/>
  <c r="EF42" i="5"/>
  <c r="EE42" i="5"/>
  <c r="ED42" i="5"/>
  <c r="EC42" i="5"/>
  <c r="EB42" i="5"/>
  <c r="EA42" i="5"/>
  <c r="DZ42" i="5"/>
  <c r="DY42" i="5"/>
  <c r="DX42" i="5"/>
  <c r="DW42" i="5"/>
  <c r="DV42" i="5"/>
  <c r="DU42" i="5"/>
  <c r="DT42" i="5"/>
  <c r="DS42" i="5"/>
  <c r="DR42" i="5"/>
  <c r="DQ42" i="5"/>
  <c r="DP42" i="5"/>
  <c r="DO42" i="5"/>
  <c r="DN42" i="5"/>
  <c r="DM42" i="5"/>
  <c r="DL42" i="5"/>
  <c r="DK42" i="5"/>
  <c r="DJ42" i="5"/>
  <c r="DI42" i="5"/>
  <c r="DH42" i="5"/>
  <c r="DG42" i="5"/>
  <c r="DF42" i="5"/>
  <c r="DE42" i="5"/>
  <c r="DD42" i="5"/>
  <c r="DC42" i="5"/>
  <c r="DB42" i="5"/>
  <c r="DA42" i="5"/>
  <c r="CZ42" i="5"/>
  <c r="CY42" i="5"/>
  <c r="CX42" i="5"/>
  <c r="CW42" i="5"/>
  <c r="CV42" i="5"/>
  <c r="CU42" i="5"/>
  <c r="CT42" i="5"/>
  <c r="CS42" i="5"/>
  <c r="CR42" i="5"/>
  <c r="CQ42" i="5"/>
  <c r="CP42" i="5"/>
  <c r="CO42" i="5"/>
  <c r="CN42" i="5"/>
  <c r="CM42" i="5"/>
  <c r="CL42" i="5"/>
  <c r="CK42" i="5"/>
  <c r="CJ42" i="5"/>
  <c r="CI42" i="5"/>
  <c r="CH42" i="5"/>
  <c r="CG42" i="5"/>
  <c r="CF42" i="5"/>
  <c r="CE42" i="5"/>
  <c r="CD42" i="5"/>
  <c r="CC42" i="5"/>
  <c r="CB42" i="5"/>
  <c r="CA42" i="5"/>
  <c r="BZ42" i="5"/>
  <c r="BY42" i="5"/>
  <c r="BX42" i="5"/>
  <c r="BW42" i="5"/>
  <c r="BV42" i="5"/>
  <c r="BU42" i="5"/>
  <c r="BT42" i="5"/>
  <c r="BS42" i="5"/>
  <c r="BR42" i="5"/>
  <c r="BQ42" i="5"/>
  <c r="BP42" i="5"/>
  <c r="BO42" i="5"/>
  <c r="BN42" i="5"/>
  <c r="BM42" i="5"/>
  <c r="BL42" i="5"/>
  <c r="BK42" i="5"/>
  <c r="BJ42" i="5"/>
  <c r="BI42" i="5"/>
  <c r="BH42" i="5"/>
  <c r="BG42" i="5"/>
  <c r="BF42" i="5"/>
  <c r="BE42" i="5"/>
  <c r="BD42" i="5"/>
  <c r="BC42" i="5"/>
  <c r="BB42" i="5"/>
  <c r="BA42" i="5"/>
  <c r="AZ42" i="5"/>
  <c r="AY42" i="5"/>
  <c r="AX42" i="5"/>
  <c r="AW42" i="5"/>
  <c r="AV42" i="5"/>
  <c r="AU42" i="5"/>
  <c r="AT42" i="5"/>
  <c r="AS42" i="5"/>
  <c r="AR42" i="5"/>
  <c r="AQ42" i="5"/>
  <c r="AP42" i="5"/>
  <c r="AO42" i="5"/>
  <c r="AN42" i="5"/>
  <c r="AM42" i="5"/>
  <c r="AL42" i="5"/>
  <c r="AK42" i="5"/>
  <c r="AJ42" i="5"/>
  <c r="AI42" i="5"/>
  <c r="AH42" i="5"/>
  <c r="AG42" i="5"/>
  <c r="AF42" i="5"/>
  <c r="AE42" i="5"/>
  <c r="AD42" i="5"/>
  <c r="AC42" i="5"/>
  <c r="AB42" i="5"/>
  <c r="AA42" i="5"/>
  <c r="Z42" i="5"/>
  <c r="Y42" i="5"/>
  <c r="X42" i="5"/>
  <c r="W42" i="5"/>
  <c r="V42" i="5"/>
  <c r="U42" i="5"/>
  <c r="T42" i="5"/>
  <c r="EV41" i="5"/>
  <c r="EU41" i="5"/>
  <c r="ET41" i="5"/>
  <c r="ES41" i="5"/>
  <c r="ER41" i="5"/>
  <c r="EQ41" i="5"/>
  <c r="EP41" i="5"/>
  <c r="EO41" i="5"/>
  <c r="EN41" i="5"/>
  <c r="EM41" i="5"/>
  <c r="EL41" i="5"/>
  <c r="EK41" i="5"/>
  <c r="EJ41" i="5"/>
  <c r="EI41" i="5"/>
  <c r="EH41" i="5"/>
  <c r="EG41" i="5"/>
  <c r="EF41" i="5"/>
  <c r="EE41" i="5"/>
  <c r="ED41" i="5"/>
  <c r="EC41" i="5"/>
  <c r="EB41" i="5"/>
  <c r="EA41" i="5"/>
  <c r="DZ41" i="5"/>
  <c r="DY41" i="5"/>
  <c r="DX41" i="5"/>
  <c r="DW41" i="5"/>
  <c r="DV41" i="5"/>
  <c r="DU41" i="5"/>
  <c r="DT41" i="5"/>
  <c r="DS41" i="5"/>
  <c r="DR41" i="5"/>
  <c r="DQ41" i="5"/>
  <c r="DP41" i="5"/>
  <c r="DO41" i="5"/>
  <c r="DN41" i="5"/>
  <c r="DM41" i="5"/>
  <c r="DL41" i="5"/>
  <c r="DK41" i="5"/>
  <c r="DJ41" i="5"/>
  <c r="DI41" i="5"/>
  <c r="DH41" i="5"/>
  <c r="DG41" i="5"/>
  <c r="DF41" i="5"/>
  <c r="DE41" i="5"/>
  <c r="DD41" i="5"/>
  <c r="DC41" i="5"/>
  <c r="DB41" i="5"/>
  <c r="DA41" i="5"/>
  <c r="CZ41" i="5"/>
  <c r="CY41" i="5"/>
  <c r="CX41" i="5"/>
  <c r="CW41" i="5"/>
  <c r="CV41" i="5"/>
  <c r="CU41" i="5"/>
  <c r="CT41" i="5"/>
  <c r="CS41" i="5"/>
  <c r="CR41" i="5"/>
  <c r="CQ41" i="5"/>
  <c r="CP41" i="5"/>
  <c r="CO41" i="5"/>
  <c r="CN41" i="5"/>
  <c r="CM41" i="5"/>
  <c r="CL41" i="5"/>
  <c r="CK41" i="5"/>
  <c r="CJ41" i="5"/>
  <c r="CI41" i="5"/>
  <c r="CH41" i="5"/>
  <c r="CG41" i="5"/>
  <c r="CF41" i="5"/>
  <c r="CE41" i="5"/>
  <c r="CD41" i="5"/>
  <c r="CC41" i="5"/>
  <c r="CB41" i="5"/>
  <c r="CA41" i="5"/>
  <c r="BZ41" i="5"/>
  <c r="BY41" i="5"/>
  <c r="BX41" i="5"/>
  <c r="BW41" i="5"/>
  <c r="BV41" i="5"/>
  <c r="BU41" i="5"/>
  <c r="BT41" i="5"/>
  <c r="BS41" i="5"/>
  <c r="BR41" i="5"/>
  <c r="BQ41" i="5"/>
  <c r="BP41" i="5"/>
  <c r="BO41" i="5"/>
  <c r="BN41" i="5"/>
  <c r="BM41" i="5"/>
  <c r="BL41" i="5"/>
  <c r="BK41" i="5"/>
  <c r="BJ41" i="5"/>
  <c r="BI41" i="5"/>
  <c r="BH41" i="5"/>
  <c r="BG41" i="5"/>
  <c r="BF41" i="5"/>
  <c r="BE41" i="5"/>
  <c r="BD41" i="5"/>
  <c r="BC41" i="5"/>
  <c r="BB41" i="5"/>
  <c r="BA41" i="5"/>
  <c r="AZ41" i="5"/>
  <c r="AY41" i="5"/>
  <c r="AX41" i="5"/>
  <c r="AW41" i="5"/>
  <c r="AV41" i="5"/>
  <c r="AU41" i="5"/>
  <c r="AT41" i="5"/>
  <c r="AS41" i="5"/>
  <c r="AR41" i="5"/>
  <c r="AQ41" i="5"/>
  <c r="AP41" i="5"/>
  <c r="AO41" i="5"/>
  <c r="AN41" i="5"/>
  <c r="AM41" i="5"/>
  <c r="AL41" i="5"/>
  <c r="AK41" i="5"/>
  <c r="AJ41" i="5"/>
  <c r="AI41" i="5"/>
  <c r="AH41" i="5"/>
  <c r="AG41" i="5"/>
  <c r="AF41" i="5"/>
  <c r="AE41" i="5"/>
  <c r="AD41" i="5"/>
  <c r="AC41" i="5"/>
  <c r="AB41" i="5"/>
  <c r="AA41" i="5"/>
  <c r="Z41" i="5"/>
  <c r="Y41" i="5"/>
  <c r="X41" i="5"/>
  <c r="W41" i="5"/>
  <c r="V41" i="5"/>
  <c r="U41" i="5"/>
  <c r="T41" i="5"/>
  <c r="EV40" i="5"/>
  <c r="EU40" i="5"/>
  <c r="ET40" i="5"/>
  <c r="ES40" i="5"/>
  <c r="ER40" i="5"/>
  <c r="EQ40" i="5"/>
  <c r="EP40" i="5"/>
  <c r="EO40" i="5"/>
  <c r="EN40" i="5"/>
  <c r="EM40" i="5"/>
  <c r="EL40" i="5"/>
  <c r="EK40" i="5"/>
  <c r="EJ40" i="5"/>
  <c r="EI40" i="5"/>
  <c r="EH40" i="5"/>
  <c r="EG40" i="5"/>
  <c r="EF40" i="5"/>
  <c r="EE40" i="5"/>
  <c r="ED40" i="5"/>
  <c r="EC40" i="5"/>
  <c r="EB40" i="5"/>
  <c r="EA40" i="5"/>
  <c r="DZ40" i="5"/>
  <c r="DY40" i="5"/>
  <c r="DX40" i="5"/>
  <c r="DW40" i="5"/>
  <c r="DV40" i="5"/>
  <c r="DU40" i="5"/>
  <c r="DT40" i="5"/>
  <c r="DS40" i="5"/>
  <c r="DR40" i="5"/>
  <c r="DQ40" i="5"/>
  <c r="DP40" i="5"/>
  <c r="DO40" i="5"/>
  <c r="DN40" i="5"/>
  <c r="DM40" i="5"/>
  <c r="DL40" i="5"/>
  <c r="DK40" i="5"/>
  <c r="DJ40" i="5"/>
  <c r="DI40" i="5"/>
  <c r="DH40" i="5"/>
  <c r="DG40" i="5"/>
  <c r="DF40" i="5"/>
  <c r="DE40" i="5"/>
  <c r="DD40" i="5"/>
  <c r="DC40" i="5"/>
  <c r="DB40" i="5"/>
  <c r="DA40" i="5"/>
  <c r="CZ40" i="5"/>
  <c r="CY40" i="5"/>
  <c r="CX40" i="5"/>
  <c r="CW40" i="5"/>
  <c r="CV40" i="5"/>
  <c r="CU40" i="5"/>
  <c r="CT40" i="5"/>
  <c r="CS40" i="5"/>
  <c r="CR40" i="5"/>
  <c r="CQ40" i="5"/>
  <c r="CP40" i="5"/>
  <c r="CO40" i="5"/>
  <c r="CN40" i="5"/>
  <c r="CM40" i="5"/>
  <c r="CL40" i="5"/>
  <c r="CK40" i="5"/>
  <c r="CJ40" i="5"/>
  <c r="CI40" i="5"/>
  <c r="CH40" i="5"/>
  <c r="CG40" i="5"/>
  <c r="CF40" i="5"/>
  <c r="CE40" i="5"/>
  <c r="CD40" i="5"/>
  <c r="CC40" i="5"/>
  <c r="CB40" i="5"/>
  <c r="CA40" i="5"/>
  <c r="BZ40" i="5"/>
  <c r="BY40" i="5"/>
  <c r="BX40" i="5"/>
  <c r="BW40" i="5"/>
  <c r="BV40" i="5"/>
  <c r="BU40" i="5"/>
  <c r="BT40" i="5"/>
  <c r="BS40" i="5"/>
  <c r="BR40" i="5"/>
  <c r="BQ40" i="5"/>
  <c r="BP40" i="5"/>
  <c r="BO40" i="5"/>
  <c r="BN40" i="5"/>
  <c r="BM40" i="5"/>
  <c r="BL40" i="5"/>
  <c r="BK40" i="5"/>
  <c r="BJ40" i="5"/>
  <c r="BI40" i="5"/>
  <c r="BH40" i="5"/>
  <c r="BG40" i="5"/>
  <c r="BF40" i="5"/>
  <c r="BE40" i="5"/>
  <c r="BD40" i="5"/>
  <c r="BC40" i="5"/>
  <c r="BB40" i="5"/>
  <c r="BA40" i="5"/>
  <c r="AZ40" i="5"/>
  <c r="AY40" i="5"/>
  <c r="AX40" i="5"/>
  <c r="AW40" i="5"/>
  <c r="AV40" i="5"/>
  <c r="AU40" i="5"/>
  <c r="AT40" i="5"/>
  <c r="AS40" i="5"/>
  <c r="AR40" i="5"/>
  <c r="AQ40" i="5"/>
  <c r="AP40" i="5"/>
  <c r="AO40" i="5"/>
  <c r="AN40" i="5"/>
  <c r="AM40" i="5"/>
  <c r="AL40" i="5"/>
  <c r="AK40" i="5"/>
  <c r="AJ40" i="5"/>
  <c r="AI40" i="5"/>
  <c r="AH40" i="5"/>
  <c r="AG40" i="5"/>
  <c r="AF40" i="5"/>
  <c r="AE40" i="5"/>
  <c r="AD40" i="5"/>
  <c r="AC40" i="5"/>
  <c r="AB40" i="5"/>
  <c r="AA40" i="5"/>
  <c r="Z40" i="5"/>
  <c r="Y40" i="5"/>
  <c r="X40" i="5"/>
  <c r="W40" i="5"/>
  <c r="V40" i="5"/>
  <c r="U40" i="5"/>
  <c r="T40" i="5"/>
  <c r="EV39" i="5"/>
  <c r="EU39" i="5"/>
  <c r="ET39" i="5"/>
  <c r="ES39" i="5"/>
  <c r="ER39" i="5"/>
  <c r="EQ39" i="5"/>
  <c r="EP39" i="5"/>
  <c r="EO39" i="5"/>
  <c r="EN39" i="5"/>
  <c r="EM39" i="5"/>
  <c r="EL39" i="5"/>
  <c r="EK39" i="5"/>
  <c r="EJ39" i="5"/>
  <c r="EI39" i="5"/>
  <c r="EH39" i="5"/>
  <c r="EG39" i="5"/>
  <c r="EF39" i="5"/>
  <c r="EE39" i="5"/>
  <c r="ED39" i="5"/>
  <c r="EC39" i="5"/>
  <c r="EB39" i="5"/>
  <c r="EA39" i="5"/>
  <c r="DZ39" i="5"/>
  <c r="DY39" i="5"/>
  <c r="DX39" i="5"/>
  <c r="DW39" i="5"/>
  <c r="DV39" i="5"/>
  <c r="DU39" i="5"/>
  <c r="DT39" i="5"/>
  <c r="DS39" i="5"/>
  <c r="DR39" i="5"/>
  <c r="DQ39" i="5"/>
  <c r="DP39" i="5"/>
  <c r="DO39" i="5"/>
  <c r="DN39" i="5"/>
  <c r="DM39" i="5"/>
  <c r="DL39" i="5"/>
  <c r="DK39" i="5"/>
  <c r="DJ39" i="5"/>
  <c r="DI39" i="5"/>
  <c r="DH39" i="5"/>
  <c r="DG39" i="5"/>
  <c r="DF39" i="5"/>
  <c r="DE39" i="5"/>
  <c r="DD39" i="5"/>
  <c r="DC39" i="5"/>
  <c r="DB39" i="5"/>
  <c r="DA39" i="5"/>
  <c r="CZ39" i="5"/>
  <c r="CY39" i="5"/>
  <c r="CX39" i="5"/>
  <c r="CW39" i="5"/>
  <c r="CV39" i="5"/>
  <c r="CU39" i="5"/>
  <c r="CT39" i="5"/>
  <c r="CS39" i="5"/>
  <c r="CR39" i="5"/>
  <c r="CQ39" i="5"/>
  <c r="CP39" i="5"/>
  <c r="CO39" i="5"/>
  <c r="CN39" i="5"/>
  <c r="CM39" i="5"/>
  <c r="CL39" i="5"/>
  <c r="CK39" i="5"/>
  <c r="CJ39" i="5"/>
  <c r="CI39" i="5"/>
  <c r="CH39" i="5"/>
  <c r="CG39" i="5"/>
  <c r="CF39" i="5"/>
  <c r="CE39" i="5"/>
  <c r="CD39" i="5"/>
  <c r="CC39" i="5"/>
  <c r="CB39" i="5"/>
  <c r="CA39" i="5"/>
  <c r="BZ39" i="5"/>
  <c r="BY39" i="5"/>
  <c r="BX39" i="5"/>
  <c r="BW39" i="5"/>
  <c r="BV39" i="5"/>
  <c r="BU39" i="5"/>
  <c r="BT39" i="5"/>
  <c r="BS39" i="5"/>
  <c r="BR39" i="5"/>
  <c r="BQ39" i="5"/>
  <c r="BP39" i="5"/>
  <c r="BO39" i="5"/>
  <c r="BN39" i="5"/>
  <c r="BM39" i="5"/>
  <c r="BL39" i="5"/>
  <c r="BK39" i="5"/>
  <c r="BJ39" i="5"/>
  <c r="BI39" i="5"/>
  <c r="BH39" i="5"/>
  <c r="BG39" i="5"/>
  <c r="BF39" i="5"/>
  <c r="BE39" i="5"/>
  <c r="BD39" i="5"/>
  <c r="BC39" i="5"/>
  <c r="BB39" i="5"/>
  <c r="BA39" i="5"/>
  <c r="AZ39" i="5"/>
  <c r="AY39" i="5"/>
  <c r="AX39" i="5"/>
  <c r="AW39" i="5"/>
  <c r="AV39" i="5"/>
  <c r="AU39" i="5"/>
  <c r="AT39" i="5"/>
  <c r="AS39" i="5"/>
  <c r="AR39" i="5"/>
  <c r="AQ39" i="5"/>
  <c r="AP39" i="5"/>
  <c r="AO39" i="5"/>
  <c r="AN39" i="5"/>
  <c r="AM39" i="5"/>
  <c r="AL39" i="5"/>
  <c r="AK39" i="5"/>
  <c r="AJ39" i="5"/>
  <c r="AI39" i="5"/>
  <c r="AH39" i="5"/>
  <c r="AG39" i="5"/>
  <c r="AF39" i="5"/>
  <c r="AE39" i="5"/>
  <c r="AD39" i="5"/>
  <c r="AC39" i="5"/>
  <c r="AB39" i="5"/>
  <c r="AA39" i="5"/>
  <c r="Z39" i="5"/>
  <c r="Y39" i="5"/>
  <c r="X39" i="5"/>
  <c r="W39" i="5"/>
  <c r="V39" i="5"/>
  <c r="U39" i="5"/>
  <c r="T39" i="5"/>
  <c r="EV38" i="5"/>
  <c r="EU38" i="5"/>
  <c r="ET38" i="5"/>
  <c r="ES38" i="5"/>
  <c r="ER38" i="5"/>
  <c r="EQ38" i="5"/>
  <c r="EP38" i="5"/>
  <c r="EO38" i="5"/>
  <c r="EN38" i="5"/>
  <c r="EM38" i="5"/>
  <c r="EL38" i="5"/>
  <c r="EK38" i="5"/>
  <c r="EJ38" i="5"/>
  <c r="EI38" i="5"/>
  <c r="EH38" i="5"/>
  <c r="EG38" i="5"/>
  <c r="EF38" i="5"/>
  <c r="EE38" i="5"/>
  <c r="ED38" i="5"/>
  <c r="EC38" i="5"/>
  <c r="EB38" i="5"/>
  <c r="EA38" i="5"/>
  <c r="DZ38" i="5"/>
  <c r="DY38" i="5"/>
  <c r="DX38" i="5"/>
  <c r="DW38" i="5"/>
  <c r="DV38" i="5"/>
  <c r="DU38" i="5"/>
  <c r="DT38" i="5"/>
  <c r="DS38" i="5"/>
  <c r="DR38" i="5"/>
  <c r="DQ38" i="5"/>
  <c r="DP38" i="5"/>
  <c r="DO38" i="5"/>
  <c r="DN38" i="5"/>
  <c r="DM38" i="5"/>
  <c r="DL38" i="5"/>
  <c r="DK38" i="5"/>
  <c r="DJ38" i="5"/>
  <c r="DI38" i="5"/>
  <c r="DH38" i="5"/>
  <c r="DG38" i="5"/>
  <c r="DF38" i="5"/>
  <c r="DE38" i="5"/>
  <c r="DD38" i="5"/>
  <c r="DC38" i="5"/>
  <c r="DB38" i="5"/>
  <c r="DA38" i="5"/>
  <c r="CZ38" i="5"/>
  <c r="CY38" i="5"/>
  <c r="CX38" i="5"/>
  <c r="CW38" i="5"/>
  <c r="CV38" i="5"/>
  <c r="CU38" i="5"/>
  <c r="CT38" i="5"/>
  <c r="CS38" i="5"/>
  <c r="CR38" i="5"/>
  <c r="CQ38" i="5"/>
  <c r="CP38" i="5"/>
  <c r="CO38" i="5"/>
  <c r="CN38" i="5"/>
  <c r="CM38" i="5"/>
  <c r="CL38" i="5"/>
  <c r="CK38" i="5"/>
  <c r="CJ38" i="5"/>
  <c r="CI38" i="5"/>
  <c r="CH38" i="5"/>
  <c r="CG38" i="5"/>
  <c r="CF38" i="5"/>
  <c r="CE38" i="5"/>
  <c r="CD38" i="5"/>
  <c r="CC38" i="5"/>
  <c r="CB38" i="5"/>
  <c r="CA38" i="5"/>
  <c r="BZ38" i="5"/>
  <c r="BY38" i="5"/>
  <c r="BX38" i="5"/>
  <c r="BW38" i="5"/>
  <c r="BV38" i="5"/>
  <c r="BU38" i="5"/>
  <c r="BT38" i="5"/>
  <c r="BS38" i="5"/>
  <c r="BR38" i="5"/>
  <c r="BQ38" i="5"/>
  <c r="BP38" i="5"/>
  <c r="BO38" i="5"/>
  <c r="BN38" i="5"/>
  <c r="BM38" i="5"/>
  <c r="BL38" i="5"/>
  <c r="BK38" i="5"/>
  <c r="BJ38" i="5"/>
  <c r="BI38" i="5"/>
  <c r="BH38" i="5"/>
  <c r="BG38" i="5"/>
  <c r="BF38" i="5"/>
  <c r="BE38" i="5"/>
  <c r="BD38" i="5"/>
  <c r="BC38" i="5"/>
  <c r="BB38" i="5"/>
  <c r="BA38" i="5"/>
  <c r="AZ38" i="5"/>
  <c r="AY38" i="5"/>
  <c r="AX38" i="5"/>
  <c r="AW38" i="5"/>
  <c r="AV38" i="5"/>
  <c r="AU38" i="5"/>
  <c r="AT38" i="5"/>
  <c r="AS38" i="5"/>
  <c r="AR38" i="5"/>
  <c r="AQ38" i="5"/>
  <c r="AP38" i="5"/>
  <c r="AO38" i="5"/>
  <c r="AN38" i="5"/>
  <c r="AM38" i="5"/>
  <c r="AL38" i="5"/>
  <c r="AK38" i="5"/>
  <c r="AJ38" i="5"/>
  <c r="AI38" i="5"/>
  <c r="AH38" i="5"/>
  <c r="AG38" i="5"/>
  <c r="AF38" i="5"/>
  <c r="AE38" i="5"/>
  <c r="AD38" i="5"/>
  <c r="AC38" i="5"/>
  <c r="AB38" i="5"/>
  <c r="AA38" i="5"/>
  <c r="Z38" i="5"/>
  <c r="Y38" i="5"/>
  <c r="X38" i="5"/>
  <c r="W38" i="5"/>
  <c r="V38" i="5"/>
  <c r="U38" i="5"/>
  <c r="T38" i="5"/>
  <c r="EV37" i="5"/>
  <c r="EU37" i="5"/>
  <c r="ET37" i="5"/>
  <c r="ES37" i="5"/>
  <c r="ER37" i="5"/>
  <c r="EQ37" i="5"/>
  <c r="EP37" i="5"/>
  <c r="EO37" i="5"/>
  <c r="EN37" i="5"/>
  <c r="EM37" i="5"/>
  <c r="EL37" i="5"/>
  <c r="EK37" i="5"/>
  <c r="EJ37" i="5"/>
  <c r="EI37" i="5"/>
  <c r="EH37" i="5"/>
  <c r="EG37" i="5"/>
  <c r="EF37" i="5"/>
  <c r="EE37" i="5"/>
  <c r="ED37" i="5"/>
  <c r="EC37" i="5"/>
  <c r="EB37" i="5"/>
  <c r="EA37" i="5"/>
  <c r="DZ37" i="5"/>
  <c r="DY37" i="5"/>
  <c r="DX37" i="5"/>
  <c r="DW37" i="5"/>
  <c r="DV37" i="5"/>
  <c r="DU37" i="5"/>
  <c r="DT37" i="5"/>
  <c r="DS37" i="5"/>
  <c r="DR37" i="5"/>
  <c r="DQ37" i="5"/>
  <c r="DP37" i="5"/>
  <c r="DO37" i="5"/>
  <c r="DN37" i="5"/>
  <c r="DM37" i="5"/>
  <c r="DL37" i="5"/>
  <c r="DK37" i="5"/>
  <c r="DJ37" i="5"/>
  <c r="DI37" i="5"/>
  <c r="DH37" i="5"/>
  <c r="DG37" i="5"/>
  <c r="DF37" i="5"/>
  <c r="DE37" i="5"/>
  <c r="DD37" i="5"/>
  <c r="DC37" i="5"/>
  <c r="DB37" i="5"/>
  <c r="DA37" i="5"/>
  <c r="CZ37" i="5"/>
  <c r="CY37" i="5"/>
  <c r="CX37" i="5"/>
  <c r="CW37" i="5"/>
  <c r="CV37" i="5"/>
  <c r="CU37" i="5"/>
  <c r="CT37" i="5"/>
  <c r="CS37" i="5"/>
  <c r="CR37" i="5"/>
  <c r="CQ37" i="5"/>
  <c r="CP37" i="5"/>
  <c r="CO37" i="5"/>
  <c r="CN37" i="5"/>
  <c r="CM37" i="5"/>
  <c r="CL37" i="5"/>
  <c r="CK37" i="5"/>
  <c r="CJ37" i="5"/>
  <c r="CI37" i="5"/>
  <c r="CH37" i="5"/>
  <c r="CG37" i="5"/>
  <c r="CF37" i="5"/>
  <c r="CE37" i="5"/>
  <c r="CD37" i="5"/>
  <c r="CC37" i="5"/>
  <c r="CB37" i="5"/>
  <c r="CA37" i="5"/>
  <c r="BZ37" i="5"/>
  <c r="BY37" i="5"/>
  <c r="BX37" i="5"/>
  <c r="BW37" i="5"/>
  <c r="BV37" i="5"/>
  <c r="BU37" i="5"/>
  <c r="BT37" i="5"/>
  <c r="BS37" i="5"/>
  <c r="BR37" i="5"/>
  <c r="BQ37" i="5"/>
  <c r="BP37" i="5"/>
  <c r="BO37" i="5"/>
  <c r="BN37" i="5"/>
  <c r="BM37" i="5"/>
  <c r="BL37" i="5"/>
  <c r="BK37" i="5"/>
  <c r="BJ37" i="5"/>
  <c r="BI37" i="5"/>
  <c r="BH37" i="5"/>
  <c r="BG37" i="5"/>
  <c r="BF37" i="5"/>
  <c r="BE37" i="5"/>
  <c r="BD37" i="5"/>
  <c r="BC37" i="5"/>
  <c r="BB37" i="5"/>
  <c r="BA37" i="5"/>
  <c r="AZ37" i="5"/>
  <c r="AY37" i="5"/>
  <c r="AX37" i="5"/>
  <c r="AW37" i="5"/>
  <c r="AV37" i="5"/>
  <c r="AU37" i="5"/>
  <c r="AT37" i="5"/>
  <c r="AS37" i="5"/>
  <c r="AR37" i="5"/>
  <c r="AQ37" i="5"/>
  <c r="AP37" i="5"/>
  <c r="AO37" i="5"/>
  <c r="AN37" i="5"/>
  <c r="AM37" i="5"/>
  <c r="AL37" i="5"/>
  <c r="AK37" i="5"/>
  <c r="AJ37" i="5"/>
  <c r="AI37" i="5"/>
  <c r="AH37" i="5"/>
  <c r="AG37" i="5"/>
  <c r="AF37" i="5"/>
  <c r="AE37" i="5"/>
  <c r="AD37" i="5"/>
  <c r="AC37" i="5"/>
  <c r="AB37" i="5"/>
  <c r="AA37" i="5"/>
  <c r="Z37" i="5"/>
  <c r="Y37" i="5"/>
  <c r="X37" i="5"/>
  <c r="W37" i="5"/>
  <c r="V37" i="5"/>
  <c r="U37" i="5"/>
  <c r="T37" i="5"/>
  <c r="EV36" i="5"/>
  <c r="EU36" i="5"/>
  <c r="ET36" i="5"/>
  <c r="ES36" i="5"/>
  <c r="ER36" i="5"/>
  <c r="EQ36" i="5"/>
  <c r="EP36" i="5"/>
  <c r="EO36" i="5"/>
  <c r="EN36" i="5"/>
  <c r="EM36" i="5"/>
  <c r="EL36" i="5"/>
  <c r="EK36" i="5"/>
  <c r="EJ36" i="5"/>
  <c r="EI36" i="5"/>
  <c r="EH36" i="5"/>
  <c r="EG36" i="5"/>
  <c r="EF36" i="5"/>
  <c r="EE36" i="5"/>
  <c r="ED36" i="5"/>
  <c r="EC36" i="5"/>
  <c r="EB36" i="5"/>
  <c r="EA36" i="5"/>
  <c r="DZ36" i="5"/>
  <c r="DY36" i="5"/>
  <c r="DX36" i="5"/>
  <c r="DW36" i="5"/>
  <c r="DV36" i="5"/>
  <c r="DU36" i="5"/>
  <c r="DT36" i="5"/>
  <c r="DS36" i="5"/>
  <c r="DR36" i="5"/>
  <c r="DQ36" i="5"/>
  <c r="DP36" i="5"/>
  <c r="DO36" i="5"/>
  <c r="DN36" i="5"/>
  <c r="DM36" i="5"/>
  <c r="DL36" i="5"/>
  <c r="DK36" i="5"/>
  <c r="DJ36" i="5"/>
  <c r="DI36" i="5"/>
  <c r="DH36" i="5"/>
  <c r="DG36" i="5"/>
  <c r="DF36" i="5"/>
  <c r="DE36" i="5"/>
  <c r="DD36" i="5"/>
  <c r="DC36" i="5"/>
  <c r="DB36" i="5"/>
  <c r="DA36" i="5"/>
  <c r="CZ36" i="5"/>
  <c r="CY36" i="5"/>
  <c r="CX36" i="5"/>
  <c r="CW36" i="5"/>
  <c r="CV36" i="5"/>
  <c r="CU36" i="5"/>
  <c r="CT36" i="5"/>
  <c r="CS36" i="5"/>
  <c r="CR36" i="5"/>
  <c r="CQ36" i="5"/>
  <c r="CP36" i="5"/>
  <c r="CO36" i="5"/>
  <c r="CN36" i="5"/>
  <c r="CM36" i="5"/>
  <c r="CL36" i="5"/>
  <c r="CK36" i="5"/>
  <c r="CJ36" i="5"/>
  <c r="CI36" i="5"/>
  <c r="CH36" i="5"/>
  <c r="CG36" i="5"/>
  <c r="CF36" i="5"/>
  <c r="CE36" i="5"/>
  <c r="CD36" i="5"/>
  <c r="CC36" i="5"/>
  <c r="CB36" i="5"/>
  <c r="CA36" i="5"/>
  <c r="BZ36" i="5"/>
  <c r="BY36" i="5"/>
  <c r="BX36" i="5"/>
  <c r="BW36" i="5"/>
  <c r="BV36" i="5"/>
  <c r="BU36" i="5"/>
  <c r="BT36" i="5"/>
  <c r="BS36" i="5"/>
  <c r="BR36" i="5"/>
  <c r="BQ36" i="5"/>
  <c r="BP36" i="5"/>
  <c r="BO36" i="5"/>
  <c r="BN36" i="5"/>
  <c r="BM36" i="5"/>
  <c r="BL36" i="5"/>
  <c r="BK36" i="5"/>
  <c r="BJ36" i="5"/>
  <c r="BI36" i="5"/>
  <c r="BH36" i="5"/>
  <c r="BG36" i="5"/>
  <c r="BF36" i="5"/>
  <c r="BE36" i="5"/>
  <c r="BD36" i="5"/>
  <c r="BC36" i="5"/>
  <c r="BB36" i="5"/>
  <c r="BA36" i="5"/>
  <c r="AZ36" i="5"/>
  <c r="AY36" i="5"/>
  <c r="AX36" i="5"/>
  <c r="AW36" i="5"/>
  <c r="AV36" i="5"/>
  <c r="AU36" i="5"/>
  <c r="AT36" i="5"/>
  <c r="AS36" i="5"/>
  <c r="AR36" i="5"/>
  <c r="AQ36" i="5"/>
  <c r="AP36" i="5"/>
  <c r="AO36" i="5"/>
  <c r="AN36" i="5"/>
  <c r="AM36" i="5"/>
  <c r="AL36" i="5"/>
  <c r="AK36" i="5"/>
  <c r="AJ36" i="5"/>
  <c r="AI36" i="5"/>
  <c r="AH36" i="5"/>
  <c r="AG36" i="5"/>
  <c r="AF36" i="5"/>
  <c r="AE36" i="5"/>
  <c r="AD36" i="5"/>
  <c r="AC36" i="5"/>
  <c r="AB36" i="5"/>
  <c r="AA36" i="5"/>
  <c r="Z36" i="5"/>
  <c r="Y36" i="5"/>
  <c r="X36" i="5"/>
  <c r="W36" i="5"/>
  <c r="V36" i="5"/>
  <c r="U36" i="5"/>
  <c r="T36" i="5"/>
  <c r="EV35" i="5"/>
  <c r="EU35" i="5"/>
  <c r="ET35" i="5"/>
  <c r="ES35" i="5"/>
  <c r="ER35" i="5"/>
  <c r="EQ35" i="5"/>
  <c r="EP35" i="5"/>
  <c r="EO35" i="5"/>
  <c r="EN35" i="5"/>
  <c r="EM35" i="5"/>
  <c r="EL35" i="5"/>
  <c r="EK35" i="5"/>
  <c r="EJ35" i="5"/>
  <c r="EI35" i="5"/>
  <c r="EH35" i="5"/>
  <c r="EG35" i="5"/>
  <c r="EF35" i="5"/>
  <c r="EE35" i="5"/>
  <c r="ED35" i="5"/>
  <c r="EC35" i="5"/>
  <c r="EB35" i="5"/>
  <c r="EA35" i="5"/>
  <c r="DZ35" i="5"/>
  <c r="DY35" i="5"/>
  <c r="DX35" i="5"/>
  <c r="DW35" i="5"/>
  <c r="DV35" i="5"/>
  <c r="DU35" i="5"/>
  <c r="DT35" i="5"/>
  <c r="DS35" i="5"/>
  <c r="DR35" i="5"/>
  <c r="DQ35" i="5"/>
  <c r="DP35" i="5"/>
  <c r="DO35" i="5"/>
  <c r="DN35" i="5"/>
  <c r="DM35" i="5"/>
  <c r="DL35" i="5"/>
  <c r="DK35" i="5"/>
  <c r="DJ35" i="5"/>
  <c r="DI35" i="5"/>
  <c r="DH35" i="5"/>
  <c r="DG35" i="5"/>
  <c r="DF35" i="5"/>
  <c r="DE35" i="5"/>
  <c r="DD35" i="5"/>
  <c r="DC35" i="5"/>
  <c r="DB35" i="5"/>
  <c r="DA35" i="5"/>
  <c r="CZ35" i="5"/>
  <c r="CY35" i="5"/>
  <c r="CX35" i="5"/>
  <c r="CW35" i="5"/>
  <c r="CV35" i="5"/>
  <c r="CU35" i="5"/>
  <c r="CT35" i="5"/>
  <c r="CS35" i="5"/>
  <c r="CR35" i="5"/>
  <c r="CQ35" i="5"/>
  <c r="CP35" i="5"/>
  <c r="CO35" i="5"/>
  <c r="CN35" i="5"/>
  <c r="CM35" i="5"/>
  <c r="CL35" i="5"/>
  <c r="CK35" i="5"/>
  <c r="CJ35" i="5"/>
  <c r="CI35" i="5"/>
  <c r="CH35" i="5"/>
  <c r="CG35" i="5"/>
  <c r="CF35" i="5"/>
  <c r="CE35" i="5"/>
  <c r="CD35" i="5"/>
  <c r="CC35" i="5"/>
  <c r="CB35" i="5"/>
  <c r="CA35" i="5"/>
  <c r="BZ35" i="5"/>
  <c r="BY35" i="5"/>
  <c r="BX35" i="5"/>
  <c r="BW35" i="5"/>
  <c r="BV35" i="5"/>
  <c r="BU35" i="5"/>
  <c r="BT35" i="5"/>
  <c r="BS35" i="5"/>
  <c r="BR35" i="5"/>
  <c r="BQ35" i="5"/>
  <c r="BP35" i="5"/>
  <c r="BO35" i="5"/>
  <c r="BN35" i="5"/>
  <c r="BM35" i="5"/>
  <c r="BL35" i="5"/>
  <c r="BK35" i="5"/>
  <c r="BJ35" i="5"/>
  <c r="BI35" i="5"/>
  <c r="BH35" i="5"/>
  <c r="BG35" i="5"/>
  <c r="BF35" i="5"/>
  <c r="BE35" i="5"/>
  <c r="BD35" i="5"/>
  <c r="BC35" i="5"/>
  <c r="BB35" i="5"/>
  <c r="BA35" i="5"/>
  <c r="AZ35" i="5"/>
  <c r="AY35" i="5"/>
  <c r="AX35" i="5"/>
  <c r="AW35" i="5"/>
  <c r="AV35" i="5"/>
  <c r="AU35" i="5"/>
  <c r="AT35" i="5"/>
  <c r="AS35" i="5"/>
  <c r="AR35" i="5"/>
  <c r="AQ35" i="5"/>
  <c r="AP35" i="5"/>
  <c r="AO35" i="5"/>
  <c r="AN35" i="5"/>
  <c r="AM35" i="5"/>
  <c r="AL35" i="5"/>
  <c r="AK35" i="5"/>
  <c r="AJ35" i="5"/>
  <c r="AI35" i="5"/>
  <c r="AH35" i="5"/>
  <c r="AG35" i="5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EV34" i="5"/>
  <c r="EU34" i="5"/>
  <c r="ET34" i="5"/>
  <c r="ES34" i="5"/>
  <c r="ER34" i="5"/>
  <c r="EQ34" i="5"/>
  <c r="EP34" i="5"/>
  <c r="EO34" i="5"/>
  <c r="EN34" i="5"/>
  <c r="EM34" i="5"/>
  <c r="EL34" i="5"/>
  <c r="EK34" i="5"/>
  <c r="EJ34" i="5"/>
  <c r="EI34" i="5"/>
  <c r="EH34" i="5"/>
  <c r="EG34" i="5"/>
  <c r="EF34" i="5"/>
  <c r="EE34" i="5"/>
  <c r="ED34" i="5"/>
  <c r="EC34" i="5"/>
  <c r="EB34" i="5"/>
  <c r="EA34" i="5"/>
  <c r="DZ34" i="5"/>
  <c r="DY34" i="5"/>
  <c r="DX34" i="5"/>
  <c r="DW34" i="5"/>
  <c r="DV34" i="5"/>
  <c r="DU34" i="5"/>
  <c r="DT34" i="5"/>
  <c r="DS34" i="5"/>
  <c r="DR34" i="5"/>
  <c r="DQ34" i="5"/>
  <c r="DP34" i="5"/>
  <c r="DO34" i="5"/>
  <c r="DN34" i="5"/>
  <c r="DM34" i="5"/>
  <c r="DL34" i="5"/>
  <c r="DK34" i="5"/>
  <c r="DJ34" i="5"/>
  <c r="DI34" i="5"/>
  <c r="DH34" i="5"/>
  <c r="DG34" i="5"/>
  <c r="DF34" i="5"/>
  <c r="DE34" i="5"/>
  <c r="DD34" i="5"/>
  <c r="DC34" i="5"/>
  <c r="DB34" i="5"/>
  <c r="DA34" i="5"/>
  <c r="CZ34" i="5"/>
  <c r="CY34" i="5"/>
  <c r="CX34" i="5"/>
  <c r="CW34" i="5"/>
  <c r="CV34" i="5"/>
  <c r="CU34" i="5"/>
  <c r="CT34" i="5"/>
  <c r="CS34" i="5"/>
  <c r="CR34" i="5"/>
  <c r="CQ34" i="5"/>
  <c r="CP34" i="5"/>
  <c r="CO34" i="5"/>
  <c r="CN34" i="5"/>
  <c r="CM34" i="5"/>
  <c r="CL34" i="5"/>
  <c r="CK34" i="5"/>
  <c r="CJ34" i="5"/>
  <c r="CI34" i="5"/>
  <c r="CH34" i="5"/>
  <c r="CG34" i="5"/>
  <c r="CF34" i="5"/>
  <c r="CE34" i="5"/>
  <c r="CD34" i="5"/>
  <c r="CC34" i="5"/>
  <c r="CB34" i="5"/>
  <c r="CA34" i="5"/>
  <c r="BZ34" i="5"/>
  <c r="BY34" i="5"/>
  <c r="BX34" i="5"/>
  <c r="BW34" i="5"/>
  <c r="BV34" i="5"/>
  <c r="BU34" i="5"/>
  <c r="BT34" i="5"/>
  <c r="BS34" i="5"/>
  <c r="BR34" i="5"/>
  <c r="BQ34" i="5"/>
  <c r="BP34" i="5"/>
  <c r="BO34" i="5"/>
  <c r="BN34" i="5"/>
  <c r="BM34" i="5"/>
  <c r="BL34" i="5"/>
  <c r="BK34" i="5"/>
  <c r="BJ34" i="5"/>
  <c r="BI34" i="5"/>
  <c r="BH34" i="5"/>
  <c r="BG34" i="5"/>
  <c r="BF34" i="5"/>
  <c r="BE34" i="5"/>
  <c r="BD34" i="5"/>
  <c r="BC34" i="5"/>
  <c r="BB34" i="5"/>
  <c r="BA34" i="5"/>
  <c r="AZ34" i="5"/>
  <c r="AY34" i="5"/>
  <c r="AX34" i="5"/>
  <c r="AW34" i="5"/>
  <c r="AV34" i="5"/>
  <c r="AU34" i="5"/>
  <c r="AT34" i="5"/>
  <c r="AS34" i="5"/>
  <c r="AR34" i="5"/>
  <c r="AQ34" i="5"/>
  <c r="AP34" i="5"/>
  <c r="AO34" i="5"/>
  <c r="AN34" i="5"/>
  <c r="AM34" i="5"/>
  <c r="AL34" i="5"/>
  <c r="AK34" i="5"/>
  <c r="AJ34" i="5"/>
  <c r="AI34" i="5"/>
  <c r="AH34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EV33" i="5"/>
  <c r="EU33" i="5"/>
  <c r="ET33" i="5"/>
  <c r="ES33" i="5"/>
  <c r="ER33" i="5"/>
  <c r="EQ33" i="5"/>
  <c r="EP33" i="5"/>
  <c r="EO33" i="5"/>
  <c r="EN33" i="5"/>
  <c r="EM33" i="5"/>
  <c r="EL33" i="5"/>
  <c r="EK33" i="5"/>
  <c r="EJ33" i="5"/>
  <c r="EI33" i="5"/>
  <c r="EH33" i="5"/>
  <c r="EG33" i="5"/>
  <c r="EF33" i="5"/>
  <c r="EE33" i="5"/>
  <c r="ED33" i="5"/>
  <c r="EC33" i="5"/>
  <c r="EB33" i="5"/>
  <c r="EA33" i="5"/>
  <c r="DZ33" i="5"/>
  <c r="DY33" i="5"/>
  <c r="DX33" i="5"/>
  <c r="DW33" i="5"/>
  <c r="DV33" i="5"/>
  <c r="DU33" i="5"/>
  <c r="DT33" i="5"/>
  <c r="DS33" i="5"/>
  <c r="DR33" i="5"/>
  <c r="DQ33" i="5"/>
  <c r="DP33" i="5"/>
  <c r="DO33" i="5"/>
  <c r="DN33" i="5"/>
  <c r="DM33" i="5"/>
  <c r="DL33" i="5"/>
  <c r="DK33" i="5"/>
  <c r="DJ33" i="5"/>
  <c r="DI33" i="5"/>
  <c r="DH33" i="5"/>
  <c r="DG33" i="5"/>
  <c r="DF33" i="5"/>
  <c r="DE33" i="5"/>
  <c r="DD33" i="5"/>
  <c r="DC33" i="5"/>
  <c r="DB33" i="5"/>
  <c r="DA33" i="5"/>
  <c r="CZ33" i="5"/>
  <c r="CY33" i="5"/>
  <c r="CX33" i="5"/>
  <c r="CW33" i="5"/>
  <c r="CV33" i="5"/>
  <c r="CU33" i="5"/>
  <c r="CT33" i="5"/>
  <c r="CS33" i="5"/>
  <c r="CR33" i="5"/>
  <c r="CQ33" i="5"/>
  <c r="CP33" i="5"/>
  <c r="CO33" i="5"/>
  <c r="CN33" i="5"/>
  <c r="CM33" i="5"/>
  <c r="CL33" i="5"/>
  <c r="CK33" i="5"/>
  <c r="CJ33" i="5"/>
  <c r="CI33" i="5"/>
  <c r="CH33" i="5"/>
  <c r="CG33" i="5"/>
  <c r="CF33" i="5"/>
  <c r="CE33" i="5"/>
  <c r="CD33" i="5"/>
  <c r="CC33" i="5"/>
  <c r="CB33" i="5"/>
  <c r="CA33" i="5"/>
  <c r="BZ33" i="5"/>
  <c r="BY33" i="5"/>
  <c r="BX33" i="5"/>
  <c r="BW33" i="5"/>
  <c r="BV33" i="5"/>
  <c r="BU33" i="5"/>
  <c r="BT33" i="5"/>
  <c r="BS33" i="5"/>
  <c r="BR33" i="5"/>
  <c r="BQ33" i="5"/>
  <c r="BP33" i="5"/>
  <c r="BO33" i="5"/>
  <c r="BN33" i="5"/>
  <c r="BM33" i="5"/>
  <c r="BL33" i="5"/>
  <c r="BK33" i="5"/>
  <c r="BJ33" i="5"/>
  <c r="BI33" i="5"/>
  <c r="BH33" i="5"/>
  <c r="BG33" i="5"/>
  <c r="BF33" i="5"/>
  <c r="BE33" i="5"/>
  <c r="BD33" i="5"/>
  <c r="BC33" i="5"/>
  <c r="BB33" i="5"/>
  <c r="BA33" i="5"/>
  <c r="AZ33" i="5"/>
  <c r="AY33" i="5"/>
  <c r="AX33" i="5"/>
  <c r="AW33" i="5"/>
  <c r="AV33" i="5"/>
  <c r="AU33" i="5"/>
  <c r="AT33" i="5"/>
  <c r="AS33" i="5"/>
  <c r="AR33" i="5"/>
  <c r="AQ33" i="5"/>
  <c r="AP33" i="5"/>
  <c r="AO33" i="5"/>
  <c r="AN33" i="5"/>
  <c r="AM33" i="5"/>
  <c r="AL33" i="5"/>
  <c r="AK33" i="5"/>
  <c r="AJ33" i="5"/>
  <c r="AI33" i="5"/>
  <c r="AH33" i="5"/>
  <c r="AG33" i="5"/>
  <c r="AF33" i="5"/>
  <c r="AE33" i="5"/>
  <c r="AD33" i="5"/>
  <c r="AC33" i="5"/>
  <c r="AB33" i="5"/>
  <c r="AA33" i="5"/>
  <c r="Z33" i="5"/>
  <c r="Y33" i="5"/>
  <c r="X33" i="5"/>
  <c r="W33" i="5"/>
  <c r="V33" i="5"/>
  <c r="U33" i="5"/>
  <c r="T33" i="5"/>
  <c r="EV32" i="5"/>
  <c r="EU32" i="5"/>
  <c r="ET32" i="5"/>
  <c r="ES32" i="5"/>
  <c r="ER32" i="5"/>
  <c r="EQ32" i="5"/>
  <c r="EP32" i="5"/>
  <c r="EO32" i="5"/>
  <c r="EN32" i="5"/>
  <c r="EM32" i="5"/>
  <c r="EL32" i="5"/>
  <c r="EK32" i="5"/>
  <c r="EJ32" i="5"/>
  <c r="EI32" i="5"/>
  <c r="EH32" i="5"/>
  <c r="EG32" i="5"/>
  <c r="EF32" i="5"/>
  <c r="EE32" i="5"/>
  <c r="ED32" i="5"/>
  <c r="EC32" i="5"/>
  <c r="EB32" i="5"/>
  <c r="EA32" i="5"/>
  <c r="DZ32" i="5"/>
  <c r="DY32" i="5"/>
  <c r="DX32" i="5"/>
  <c r="DW32" i="5"/>
  <c r="DV32" i="5"/>
  <c r="DU32" i="5"/>
  <c r="DT32" i="5"/>
  <c r="DS32" i="5"/>
  <c r="DR32" i="5"/>
  <c r="DQ32" i="5"/>
  <c r="DP32" i="5"/>
  <c r="DO32" i="5"/>
  <c r="DN32" i="5"/>
  <c r="DM32" i="5"/>
  <c r="DL32" i="5"/>
  <c r="DK32" i="5"/>
  <c r="DJ32" i="5"/>
  <c r="DI32" i="5"/>
  <c r="DH32" i="5"/>
  <c r="DG32" i="5"/>
  <c r="DF32" i="5"/>
  <c r="DE32" i="5"/>
  <c r="DD32" i="5"/>
  <c r="DC32" i="5"/>
  <c r="DB32" i="5"/>
  <c r="DA32" i="5"/>
  <c r="CZ32" i="5"/>
  <c r="CY32" i="5"/>
  <c r="CX32" i="5"/>
  <c r="CW32" i="5"/>
  <c r="CV32" i="5"/>
  <c r="CU32" i="5"/>
  <c r="CT32" i="5"/>
  <c r="CS32" i="5"/>
  <c r="CR32" i="5"/>
  <c r="CQ32" i="5"/>
  <c r="CP32" i="5"/>
  <c r="CO32" i="5"/>
  <c r="CN32" i="5"/>
  <c r="CM32" i="5"/>
  <c r="CL32" i="5"/>
  <c r="CK32" i="5"/>
  <c r="CJ32" i="5"/>
  <c r="CI32" i="5"/>
  <c r="CH32" i="5"/>
  <c r="CG32" i="5"/>
  <c r="CF32" i="5"/>
  <c r="CE32" i="5"/>
  <c r="CD32" i="5"/>
  <c r="CC32" i="5"/>
  <c r="CB32" i="5"/>
  <c r="CA32" i="5"/>
  <c r="BZ32" i="5"/>
  <c r="BY32" i="5"/>
  <c r="BX32" i="5"/>
  <c r="BW32" i="5"/>
  <c r="BV32" i="5"/>
  <c r="BU32" i="5"/>
  <c r="BT32" i="5"/>
  <c r="BS32" i="5"/>
  <c r="BR32" i="5"/>
  <c r="BQ32" i="5"/>
  <c r="BP32" i="5"/>
  <c r="BO32" i="5"/>
  <c r="BN32" i="5"/>
  <c r="BM32" i="5"/>
  <c r="BL32" i="5"/>
  <c r="BK32" i="5"/>
  <c r="BJ32" i="5"/>
  <c r="BI32" i="5"/>
  <c r="BH32" i="5"/>
  <c r="BG32" i="5"/>
  <c r="BF32" i="5"/>
  <c r="BE32" i="5"/>
  <c r="BD32" i="5"/>
  <c r="BC32" i="5"/>
  <c r="BB32" i="5"/>
  <c r="BA32" i="5"/>
  <c r="AZ32" i="5"/>
  <c r="AY32" i="5"/>
  <c r="AX32" i="5"/>
  <c r="AW32" i="5"/>
  <c r="AV32" i="5"/>
  <c r="AU32" i="5"/>
  <c r="AT32" i="5"/>
  <c r="AS32" i="5"/>
  <c r="AR32" i="5"/>
  <c r="AQ32" i="5"/>
  <c r="AP32" i="5"/>
  <c r="AO32" i="5"/>
  <c r="AN32" i="5"/>
  <c r="AM32" i="5"/>
  <c r="AL32" i="5"/>
  <c r="AK32" i="5"/>
  <c r="AJ32" i="5"/>
  <c r="AI32" i="5"/>
  <c r="AH32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EV31" i="5"/>
  <c r="EU31" i="5"/>
  <c r="ET31" i="5"/>
  <c r="ES31" i="5"/>
  <c r="ER31" i="5"/>
  <c r="EQ31" i="5"/>
  <c r="EP31" i="5"/>
  <c r="EO31" i="5"/>
  <c r="EN31" i="5"/>
  <c r="EM31" i="5"/>
  <c r="EL31" i="5"/>
  <c r="EK31" i="5"/>
  <c r="EJ31" i="5"/>
  <c r="EI31" i="5"/>
  <c r="EH31" i="5"/>
  <c r="EG31" i="5"/>
  <c r="EF31" i="5"/>
  <c r="EE31" i="5"/>
  <c r="ED31" i="5"/>
  <c r="EC31" i="5"/>
  <c r="EB31" i="5"/>
  <c r="EA31" i="5"/>
  <c r="DZ31" i="5"/>
  <c r="DY31" i="5"/>
  <c r="DX31" i="5"/>
  <c r="DW31" i="5"/>
  <c r="DV31" i="5"/>
  <c r="DU31" i="5"/>
  <c r="DT31" i="5"/>
  <c r="DS31" i="5"/>
  <c r="DR31" i="5"/>
  <c r="DQ31" i="5"/>
  <c r="DP31" i="5"/>
  <c r="DO31" i="5"/>
  <c r="DN31" i="5"/>
  <c r="DM31" i="5"/>
  <c r="DL31" i="5"/>
  <c r="DK31" i="5"/>
  <c r="DJ31" i="5"/>
  <c r="DI31" i="5"/>
  <c r="DH31" i="5"/>
  <c r="DG31" i="5"/>
  <c r="DF31" i="5"/>
  <c r="DE31" i="5"/>
  <c r="DD31" i="5"/>
  <c r="DC31" i="5"/>
  <c r="DB31" i="5"/>
  <c r="DA31" i="5"/>
  <c r="CZ31" i="5"/>
  <c r="CY31" i="5"/>
  <c r="CX31" i="5"/>
  <c r="CW31" i="5"/>
  <c r="CV31" i="5"/>
  <c r="CU31" i="5"/>
  <c r="CT31" i="5"/>
  <c r="CS31" i="5"/>
  <c r="CR31" i="5"/>
  <c r="CQ31" i="5"/>
  <c r="CP31" i="5"/>
  <c r="CO31" i="5"/>
  <c r="CN31" i="5"/>
  <c r="CM31" i="5"/>
  <c r="CL31" i="5"/>
  <c r="CK31" i="5"/>
  <c r="CJ31" i="5"/>
  <c r="CI31" i="5"/>
  <c r="CH31" i="5"/>
  <c r="CG31" i="5"/>
  <c r="CF31" i="5"/>
  <c r="CE31" i="5"/>
  <c r="CD31" i="5"/>
  <c r="CC31" i="5"/>
  <c r="CB31" i="5"/>
  <c r="CA31" i="5"/>
  <c r="BZ31" i="5"/>
  <c r="BY31" i="5"/>
  <c r="BX31" i="5"/>
  <c r="BW31" i="5"/>
  <c r="BV31" i="5"/>
  <c r="BU31" i="5"/>
  <c r="BT31" i="5"/>
  <c r="BS31" i="5"/>
  <c r="BR31" i="5"/>
  <c r="BQ31" i="5"/>
  <c r="BP31" i="5"/>
  <c r="BO31" i="5"/>
  <c r="BN31" i="5"/>
  <c r="BM31" i="5"/>
  <c r="BL31" i="5"/>
  <c r="BK31" i="5"/>
  <c r="BJ31" i="5"/>
  <c r="BI31" i="5"/>
  <c r="BH31" i="5"/>
  <c r="BG31" i="5"/>
  <c r="BF31" i="5"/>
  <c r="BE31" i="5"/>
  <c r="BD31" i="5"/>
  <c r="BC31" i="5"/>
  <c r="BB31" i="5"/>
  <c r="BA31" i="5"/>
  <c r="AZ31" i="5"/>
  <c r="AY31" i="5"/>
  <c r="AX31" i="5"/>
  <c r="AW31" i="5"/>
  <c r="AV31" i="5"/>
  <c r="AU31" i="5"/>
  <c r="AT31" i="5"/>
  <c r="AS31" i="5"/>
  <c r="AR31" i="5"/>
  <c r="AQ31" i="5"/>
  <c r="AP31" i="5"/>
  <c r="AO31" i="5"/>
  <c r="AN31" i="5"/>
  <c r="AM31" i="5"/>
  <c r="AL31" i="5"/>
  <c r="AK31" i="5"/>
  <c r="AJ31" i="5"/>
  <c r="AI31" i="5"/>
  <c r="AH31" i="5"/>
  <c r="AG31" i="5"/>
  <c r="AF31" i="5"/>
  <c r="AE31" i="5"/>
  <c r="AD31" i="5"/>
  <c r="AC31" i="5"/>
  <c r="AB31" i="5"/>
  <c r="AA31" i="5"/>
  <c r="Z31" i="5"/>
  <c r="Y31" i="5"/>
  <c r="X31" i="5"/>
  <c r="W31" i="5"/>
  <c r="V31" i="5"/>
  <c r="U31" i="5"/>
  <c r="T31" i="5"/>
  <c r="EV30" i="5"/>
  <c r="EU30" i="5"/>
  <c r="ET30" i="5"/>
  <c r="ES30" i="5"/>
  <c r="ER30" i="5"/>
  <c r="EQ30" i="5"/>
  <c r="EP30" i="5"/>
  <c r="EO30" i="5"/>
  <c r="EN30" i="5"/>
  <c r="EM30" i="5"/>
  <c r="EL30" i="5"/>
  <c r="EK30" i="5"/>
  <c r="EJ30" i="5"/>
  <c r="EI30" i="5"/>
  <c r="EH30" i="5"/>
  <c r="EG30" i="5"/>
  <c r="EF30" i="5"/>
  <c r="EE30" i="5"/>
  <c r="ED30" i="5"/>
  <c r="EC30" i="5"/>
  <c r="EB30" i="5"/>
  <c r="EA30" i="5"/>
  <c r="DZ30" i="5"/>
  <c r="DY30" i="5"/>
  <c r="DX30" i="5"/>
  <c r="DW30" i="5"/>
  <c r="DV30" i="5"/>
  <c r="DU30" i="5"/>
  <c r="DT30" i="5"/>
  <c r="DS30" i="5"/>
  <c r="DR30" i="5"/>
  <c r="DQ30" i="5"/>
  <c r="DP30" i="5"/>
  <c r="DO30" i="5"/>
  <c r="DN30" i="5"/>
  <c r="DM30" i="5"/>
  <c r="DL30" i="5"/>
  <c r="DK30" i="5"/>
  <c r="DJ30" i="5"/>
  <c r="DI30" i="5"/>
  <c r="DH30" i="5"/>
  <c r="DG30" i="5"/>
  <c r="DF30" i="5"/>
  <c r="DE30" i="5"/>
  <c r="DD30" i="5"/>
  <c r="DC30" i="5"/>
  <c r="DB30" i="5"/>
  <c r="DA30" i="5"/>
  <c r="CZ30" i="5"/>
  <c r="CY30" i="5"/>
  <c r="CX30" i="5"/>
  <c r="CW30" i="5"/>
  <c r="CV30" i="5"/>
  <c r="CU30" i="5"/>
  <c r="CT30" i="5"/>
  <c r="CS30" i="5"/>
  <c r="CR30" i="5"/>
  <c r="CQ30" i="5"/>
  <c r="CP30" i="5"/>
  <c r="CO30" i="5"/>
  <c r="CN30" i="5"/>
  <c r="CM30" i="5"/>
  <c r="CL30" i="5"/>
  <c r="CK30" i="5"/>
  <c r="CJ30" i="5"/>
  <c r="CI30" i="5"/>
  <c r="CH30" i="5"/>
  <c r="CG30" i="5"/>
  <c r="CF30" i="5"/>
  <c r="CE30" i="5"/>
  <c r="CD30" i="5"/>
  <c r="CC30" i="5"/>
  <c r="CB30" i="5"/>
  <c r="CA30" i="5"/>
  <c r="BZ30" i="5"/>
  <c r="BY30" i="5"/>
  <c r="BX30" i="5"/>
  <c r="BW30" i="5"/>
  <c r="BV30" i="5"/>
  <c r="BU30" i="5"/>
  <c r="BT30" i="5"/>
  <c r="BS30" i="5"/>
  <c r="BR30" i="5"/>
  <c r="BQ30" i="5"/>
  <c r="BP30" i="5"/>
  <c r="BO30" i="5"/>
  <c r="BN30" i="5"/>
  <c r="BM30" i="5"/>
  <c r="BL30" i="5"/>
  <c r="BK30" i="5"/>
  <c r="BJ30" i="5"/>
  <c r="BI30" i="5"/>
  <c r="BH30" i="5"/>
  <c r="BG30" i="5"/>
  <c r="BF30" i="5"/>
  <c r="BE30" i="5"/>
  <c r="BD30" i="5"/>
  <c r="BC30" i="5"/>
  <c r="BB30" i="5"/>
  <c r="BA30" i="5"/>
  <c r="AZ30" i="5"/>
  <c r="AY30" i="5"/>
  <c r="AX30" i="5"/>
  <c r="AW30" i="5"/>
  <c r="AV30" i="5"/>
  <c r="AU30" i="5"/>
  <c r="AT30" i="5"/>
  <c r="AS30" i="5"/>
  <c r="AR30" i="5"/>
  <c r="AQ30" i="5"/>
  <c r="AP30" i="5"/>
  <c r="AO30" i="5"/>
  <c r="AN30" i="5"/>
  <c r="AM30" i="5"/>
  <c r="AL30" i="5"/>
  <c r="AK30" i="5"/>
  <c r="AJ30" i="5"/>
  <c r="AI30" i="5"/>
  <c r="AH30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EV29" i="5"/>
  <c r="EU29" i="5"/>
  <c r="ET29" i="5"/>
  <c r="ES29" i="5"/>
  <c r="ER29" i="5"/>
  <c r="EQ29" i="5"/>
  <c r="EP29" i="5"/>
  <c r="EO29" i="5"/>
  <c r="EN29" i="5"/>
  <c r="EM29" i="5"/>
  <c r="EL29" i="5"/>
  <c r="EK29" i="5"/>
  <c r="EJ29" i="5"/>
  <c r="EI29" i="5"/>
  <c r="EH29" i="5"/>
  <c r="EG29" i="5"/>
  <c r="EF29" i="5"/>
  <c r="EE29" i="5"/>
  <c r="ED29" i="5"/>
  <c r="EC29" i="5"/>
  <c r="EB29" i="5"/>
  <c r="EA29" i="5"/>
  <c r="DZ29" i="5"/>
  <c r="DY29" i="5"/>
  <c r="DX29" i="5"/>
  <c r="DW29" i="5"/>
  <c r="DV29" i="5"/>
  <c r="DU29" i="5"/>
  <c r="DT29" i="5"/>
  <c r="DS29" i="5"/>
  <c r="DR29" i="5"/>
  <c r="DQ29" i="5"/>
  <c r="DP29" i="5"/>
  <c r="DO29" i="5"/>
  <c r="DN29" i="5"/>
  <c r="DM29" i="5"/>
  <c r="DL29" i="5"/>
  <c r="DK29" i="5"/>
  <c r="DJ29" i="5"/>
  <c r="DI29" i="5"/>
  <c r="DH29" i="5"/>
  <c r="DG29" i="5"/>
  <c r="DF29" i="5"/>
  <c r="DE29" i="5"/>
  <c r="DD29" i="5"/>
  <c r="DC29" i="5"/>
  <c r="DB29" i="5"/>
  <c r="DA29" i="5"/>
  <c r="CZ29" i="5"/>
  <c r="CY29" i="5"/>
  <c r="CX29" i="5"/>
  <c r="CW29" i="5"/>
  <c r="CV29" i="5"/>
  <c r="CU29" i="5"/>
  <c r="CT29" i="5"/>
  <c r="CS29" i="5"/>
  <c r="CR29" i="5"/>
  <c r="CQ29" i="5"/>
  <c r="CP29" i="5"/>
  <c r="CO29" i="5"/>
  <c r="CN29" i="5"/>
  <c r="CM29" i="5"/>
  <c r="CL29" i="5"/>
  <c r="CK29" i="5"/>
  <c r="CJ29" i="5"/>
  <c r="CI29" i="5"/>
  <c r="CH29" i="5"/>
  <c r="CG29" i="5"/>
  <c r="CF29" i="5"/>
  <c r="CE29" i="5"/>
  <c r="CD29" i="5"/>
  <c r="CC29" i="5"/>
  <c r="CB29" i="5"/>
  <c r="CA29" i="5"/>
  <c r="BZ29" i="5"/>
  <c r="BY29" i="5"/>
  <c r="BX29" i="5"/>
  <c r="BW29" i="5"/>
  <c r="BV29" i="5"/>
  <c r="BU29" i="5"/>
  <c r="BT29" i="5"/>
  <c r="BS29" i="5"/>
  <c r="BR29" i="5"/>
  <c r="BQ29" i="5"/>
  <c r="BP29" i="5"/>
  <c r="BO29" i="5"/>
  <c r="BN29" i="5"/>
  <c r="BM29" i="5"/>
  <c r="BL29" i="5"/>
  <c r="BK29" i="5"/>
  <c r="BJ29" i="5"/>
  <c r="BI29" i="5"/>
  <c r="BH29" i="5"/>
  <c r="BG29" i="5"/>
  <c r="BF29" i="5"/>
  <c r="BE29" i="5"/>
  <c r="BD29" i="5"/>
  <c r="BC29" i="5"/>
  <c r="BB29" i="5"/>
  <c r="BA29" i="5"/>
  <c r="AZ29" i="5"/>
  <c r="AY29" i="5"/>
  <c r="AX29" i="5"/>
  <c r="AW29" i="5"/>
  <c r="AV29" i="5"/>
  <c r="AU29" i="5"/>
  <c r="AT29" i="5"/>
  <c r="AS29" i="5"/>
  <c r="AR29" i="5"/>
  <c r="AQ29" i="5"/>
  <c r="AP29" i="5"/>
  <c r="AO29" i="5"/>
  <c r="AN29" i="5"/>
  <c r="AM29" i="5"/>
  <c r="AL29" i="5"/>
  <c r="AK29" i="5"/>
  <c r="AJ29" i="5"/>
  <c r="AI29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EV28" i="5"/>
  <c r="EU28" i="5"/>
  <c r="ET28" i="5"/>
  <c r="ES28" i="5"/>
  <c r="ER28" i="5"/>
  <c r="EQ28" i="5"/>
  <c r="EP28" i="5"/>
  <c r="EO28" i="5"/>
  <c r="EN28" i="5"/>
  <c r="EM28" i="5"/>
  <c r="EL28" i="5"/>
  <c r="EK28" i="5"/>
  <c r="EJ28" i="5"/>
  <c r="EI28" i="5"/>
  <c r="EH28" i="5"/>
  <c r="EG28" i="5"/>
  <c r="EF28" i="5"/>
  <c r="EE28" i="5"/>
  <c r="ED28" i="5"/>
  <c r="EC28" i="5"/>
  <c r="EB28" i="5"/>
  <c r="EA28" i="5"/>
  <c r="DZ28" i="5"/>
  <c r="DY28" i="5"/>
  <c r="DX28" i="5"/>
  <c r="DW28" i="5"/>
  <c r="DV28" i="5"/>
  <c r="DU28" i="5"/>
  <c r="DT28" i="5"/>
  <c r="DS28" i="5"/>
  <c r="DR28" i="5"/>
  <c r="DQ28" i="5"/>
  <c r="DP28" i="5"/>
  <c r="DO28" i="5"/>
  <c r="DN28" i="5"/>
  <c r="DM28" i="5"/>
  <c r="DL28" i="5"/>
  <c r="DK28" i="5"/>
  <c r="DJ28" i="5"/>
  <c r="DI28" i="5"/>
  <c r="DH28" i="5"/>
  <c r="DG28" i="5"/>
  <c r="DF28" i="5"/>
  <c r="DE28" i="5"/>
  <c r="DD28" i="5"/>
  <c r="DC28" i="5"/>
  <c r="DB28" i="5"/>
  <c r="DA28" i="5"/>
  <c r="CZ28" i="5"/>
  <c r="CY28" i="5"/>
  <c r="CX28" i="5"/>
  <c r="CW28" i="5"/>
  <c r="CV28" i="5"/>
  <c r="CU28" i="5"/>
  <c r="CT28" i="5"/>
  <c r="CS28" i="5"/>
  <c r="CR28" i="5"/>
  <c r="CQ28" i="5"/>
  <c r="CP28" i="5"/>
  <c r="CO28" i="5"/>
  <c r="CN28" i="5"/>
  <c r="CM28" i="5"/>
  <c r="CL28" i="5"/>
  <c r="CK28" i="5"/>
  <c r="CJ28" i="5"/>
  <c r="CI28" i="5"/>
  <c r="CH28" i="5"/>
  <c r="CG28" i="5"/>
  <c r="CF28" i="5"/>
  <c r="CE28" i="5"/>
  <c r="CD28" i="5"/>
  <c r="CC28" i="5"/>
  <c r="CB28" i="5"/>
  <c r="CA28" i="5"/>
  <c r="BZ28" i="5"/>
  <c r="BY28" i="5"/>
  <c r="BX28" i="5"/>
  <c r="BW28" i="5"/>
  <c r="BV28" i="5"/>
  <c r="BU28" i="5"/>
  <c r="BT28" i="5"/>
  <c r="BS28" i="5"/>
  <c r="BR28" i="5"/>
  <c r="BQ28" i="5"/>
  <c r="BP28" i="5"/>
  <c r="BO28" i="5"/>
  <c r="BN28" i="5"/>
  <c r="BM28" i="5"/>
  <c r="BL28" i="5"/>
  <c r="BK28" i="5"/>
  <c r="BJ28" i="5"/>
  <c r="BI28" i="5"/>
  <c r="BH28" i="5"/>
  <c r="BG28" i="5"/>
  <c r="BF28" i="5"/>
  <c r="BE28" i="5"/>
  <c r="BD28" i="5"/>
  <c r="BC28" i="5"/>
  <c r="BB28" i="5"/>
  <c r="BA28" i="5"/>
  <c r="AZ28" i="5"/>
  <c r="AY28" i="5"/>
  <c r="AX28" i="5"/>
  <c r="AW28" i="5"/>
  <c r="AV28" i="5"/>
  <c r="AU28" i="5"/>
  <c r="AT28" i="5"/>
  <c r="AS28" i="5"/>
  <c r="AR28" i="5"/>
  <c r="AQ28" i="5"/>
  <c r="AP28" i="5"/>
  <c r="AO28" i="5"/>
  <c r="AN28" i="5"/>
  <c r="AM28" i="5"/>
  <c r="AL28" i="5"/>
  <c r="AK28" i="5"/>
  <c r="AJ28" i="5"/>
  <c r="AI28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EV27" i="5"/>
  <c r="EU27" i="5"/>
  <c r="ET27" i="5"/>
  <c r="ES27" i="5"/>
  <c r="ER27" i="5"/>
  <c r="EQ27" i="5"/>
  <c r="EP27" i="5"/>
  <c r="EO27" i="5"/>
  <c r="EN27" i="5"/>
  <c r="EM27" i="5"/>
  <c r="EL27" i="5"/>
  <c r="EK27" i="5"/>
  <c r="EJ27" i="5"/>
  <c r="EI27" i="5"/>
  <c r="EH27" i="5"/>
  <c r="EG27" i="5"/>
  <c r="EF27" i="5"/>
  <c r="EE27" i="5"/>
  <c r="ED27" i="5"/>
  <c r="EC27" i="5"/>
  <c r="EB27" i="5"/>
  <c r="EA27" i="5"/>
  <c r="DZ27" i="5"/>
  <c r="DY27" i="5"/>
  <c r="DX27" i="5"/>
  <c r="DW27" i="5"/>
  <c r="DV27" i="5"/>
  <c r="DU27" i="5"/>
  <c r="DT27" i="5"/>
  <c r="DS27" i="5"/>
  <c r="DR27" i="5"/>
  <c r="DQ27" i="5"/>
  <c r="DP27" i="5"/>
  <c r="DO27" i="5"/>
  <c r="DN27" i="5"/>
  <c r="DM27" i="5"/>
  <c r="DL27" i="5"/>
  <c r="DK27" i="5"/>
  <c r="DJ27" i="5"/>
  <c r="DI27" i="5"/>
  <c r="DH27" i="5"/>
  <c r="DG27" i="5"/>
  <c r="DF27" i="5"/>
  <c r="DE27" i="5"/>
  <c r="DD27" i="5"/>
  <c r="DC27" i="5"/>
  <c r="DB27" i="5"/>
  <c r="DA27" i="5"/>
  <c r="CZ27" i="5"/>
  <c r="CY27" i="5"/>
  <c r="CX27" i="5"/>
  <c r="CW27" i="5"/>
  <c r="CV27" i="5"/>
  <c r="CU27" i="5"/>
  <c r="CT27" i="5"/>
  <c r="CS27" i="5"/>
  <c r="CR27" i="5"/>
  <c r="CQ27" i="5"/>
  <c r="CP27" i="5"/>
  <c r="CO27" i="5"/>
  <c r="CN27" i="5"/>
  <c r="CM27" i="5"/>
  <c r="CL27" i="5"/>
  <c r="CK27" i="5"/>
  <c r="CJ27" i="5"/>
  <c r="CI27" i="5"/>
  <c r="CH27" i="5"/>
  <c r="CG27" i="5"/>
  <c r="CF27" i="5"/>
  <c r="CE27" i="5"/>
  <c r="CD27" i="5"/>
  <c r="CC27" i="5"/>
  <c r="CB27" i="5"/>
  <c r="CA27" i="5"/>
  <c r="BZ27" i="5"/>
  <c r="BY27" i="5"/>
  <c r="BX27" i="5"/>
  <c r="BW27" i="5"/>
  <c r="BV27" i="5"/>
  <c r="BU27" i="5"/>
  <c r="BT27" i="5"/>
  <c r="BS27" i="5"/>
  <c r="BR27" i="5"/>
  <c r="BQ27" i="5"/>
  <c r="BP27" i="5"/>
  <c r="BO27" i="5"/>
  <c r="BN27" i="5"/>
  <c r="BM27" i="5"/>
  <c r="BL27" i="5"/>
  <c r="BK27" i="5"/>
  <c r="BJ27" i="5"/>
  <c r="BI27" i="5"/>
  <c r="BH27" i="5"/>
  <c r="BG27" i="5"/>
  <c r="BF27" i="5"/>
  <c r="BE27" i="5"/>
  <c r="BD27" i="5"/>
  <c r="BC27" i="5"/>
  <c r="BB27" i="5"/>
  <c r="BA27" i="5"/>
  <c r="AZ27" i="5"/>
  <c r="AY27" i="5"/>
  <c r="AX27" i="5"/>
  <c r="AW27" i="5"/>
  <c r="AV27" i="5"/>
  <c r="AU27" i="5"/>
  <c r="AT27" i="5"/>
  <c r="AS27" i="5"/>
  <c r="AR27" i="5"/>
  <c r="AQ27" i="5"/>
  <c r="AP27" i="5"/>
  <c r="AO27" i="5"/>
  <c r="AN27" i="5"/>
  <c r="AM27" i="5"/>
  <c r="AL27" i="5"/>
  <c r="AK27" i="5"/>
  <c r="AJ27" i="5"/>
  <c r="AI27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EV26" i="5"/>
  <c r="EU26" i="5"/>
  <c r="ET26" i="5"/>
  <c r="ES26" i="5"/>
  <c r="ER26" i="5"/>
  <c r="EQ26" i="5"/>
  <c r="EP26" i="5"/>
  <c r="EO26" i="5"/>
  <c r="EN26" i="5"/>
  <c r="EM26" i="5"/>
  <c r="EL26" i="5"/>
  <c r="EK26" i="5"/>
  <c r="EJ26" i="5"/>
  <c r="EI26" i="5"/>
  <c r="EH26" i="5"/>
  <c r="EG26" i="5"/>
  <c r="EF26" i="5"/>
  <c r="EE26" i="5"/>
  <c r="ED26" i="5"/>
  <c r="EC26" i="5"/>
  <c r="EB26" i="5"/>
  <c r="EA26" i="5"/>
  <c r="DZ26" i="5"/>
  <c r="DY26" i="5"/>
  <c r="DX26" i="5"/>
  <c r="DW26" i="5"/>
  <c r="DV26" i="5"/>
  <c r="DU26" i="5"/>
  <c r="DT26" i="5"/>
  <c r="DS26" i="5"/>
  <c r="DR26" i="5"/>
  <c r="DQ26" i="5"/>
  <c r="DP26" i="5"/>
  <c r="DO26" i="5"/>
  <c r="DN26" i="5"/>
  <c r="DM26" i="5"/>
  <c r="DL26" i="5"/>
  <c r="DK26" i="5"/>
  <c r="DJ26" i="5"/>
  <c r="DI26" i="5"/>
  <c r="DH26" i="5"/>
  <c r="DG26" i="5"/>
  <c r="DF26" i="5"/>
  <c r="DE26" i="5"/>
  <c r="DD26" i="5"/>
  <c r="DC26" i="5"/>
  <c r="DB26" i="5"/>
  <c r="DA26" i="5"/>
  <c r="CZ26" i="5"/>
  <c r="CY26" i="5"/>
  <c r="CX26" i="5"/>
  <c r="CW26" i="5"/>
  <c r="CV26" i="5"/>
  <c r="CU26" i="5"/>
  <c r="CT26" i="5"/>
  <c r="CS26" i="5"/>
  <c r="CR26" i="5"/>
  <c r="CQ26" i="5"/>
  <c r="CP26" i="5"/>
  <c r="CO26" i="5"/>
  <c r="CN26" i="5"/>
  <c r="CM26" i="5"/>
  <c r="CL26" i="5"/>
  <c r="CK26" i="5"/>
  <c r="CJ26" i="5"/>
  <c r="CI26" i="5"/>
  <c r="CH26" i="5"/>
  <c r="CG26" i="5"/>
  <c r="CF26" i="5"/>
  <c r="CE26" i="5"/>
  <c r="CD26" i="5"/>
  <c r="CC26" i="5"/>
  <c r="CB26" i="5"/>
  <c r="CA26" i="5"/>
  <c r="BZ26" i="5"/>
  <c r="BY26" i="5"/>
  <c r="BX26" i="5"/>
  <c r="BW26" i="5"/>
  <c r="BV26" i="5"/>
  <c r="BU26" i="5"/>
  <c r="BT26" i="5"/>
  <c r="BS26" i="5"/>
  <c r="BR26" i="5"/>
  <c r="BQ26" i="5"/>
  <c r="BP26" i="5"/>
  <c r="BO26" i="5"/>
  <c r="BN26" i="5"/>
  <c r="BM26" i="5"/>
  <c r="BL26" i="5"/>
  <c r="BK26" i="5"/>
  <c r="BJ26" i="5"/>
  <c r="BI26" i="5"/>
  <c r="BH26" i="5"/>
  <c r="BG26" i="5"/>
  <c r="BF26" i="5"/>
  <c r="BE26" i="5"/>
  <c r="BD26" i="5"/>
  <c r="BC26" i="5"/>
  <c r="BB26" i="5"/>
  <c r="BA26" i="5"/>
  <c r="AZ26" i="5"/>
  <c r="AY26" i="5"/>
  <c r="AX26" i="5"/>
  <c r="AW26" i="5"/>
  <c r="AV26" i="5"/>
  <c r="AU26" i="5"/>
  <c r="AT26" i="5"/>
  <c r="AS26" i="5"/>
  <c r="AR26" i="5"/>
  <c r="AQ26" i="5"/>
  <c r="AP26" i="5"/>
  <c r="AO26" i="5"/>
  <c r="AN26" i="5"/>
  <c r="AM26" i="5"/>
  <c r="AL26" i="5"/>
  <c r="AK26" i="5"/>
  <c r="AJ26" i="5"/>
  <c r="AI26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EV25" i="5"/>
  <c r="EU25" i="5"/>
  <c r="ET25" i="5"/>
  <c r="ES25" i="5"/>
  <c r="ER25" i="5"/>
  <c r="EQ25" i="5"/>
  <c r="EP25" i="5"/>
  <c r="EO25" i="5"/>
  <c r="EN25" i="5"/>
  <c r="EM25" i="5"/>
  <c r="EL25" i="5"/>
  <c r="EK25" i="5"/>
  <c r="EJ25" i="5"/>
  <c r="EI25" i="5"/>
  <c r="EH25" i="5"/>
  <c r="EG25" i="5"/>
  <c r="EF25" i="5"/>
  <c r="EE25" i="5"/>
  <c r="ED25" i="5"/>
  <c r="EC25" i="5"/>
  <c r="EB25" i="5"/>
  <c r="EA25" i="5"/>
  <c r="DZ25" i="5"/>
  <c r="DY25" i="5"/>
  <c r="DX25" i="5"/>
  <c r="DW25" i="5"/>
  <c r="DV25" i="5"/>
  <c r="DU25" i="5"/>
  <c r="DT25" i="5"/>
  <c r="DS25" i="5"/>
  <c r="DR25" i="5"/>
  <c r="DQ25" i="5"/>
  <c r="DP25" i="5"/>
  <c r="DO25" i="5"/>
  <c r="DN25" i="5"/>
  <c r="DM25" i="5"/>
  <c r="DL25" i="5"/>
  <c r="DK25" i="5"/>
  <c r="DJ25" i="5"/>
  <c r="DI25" i="5"/>
  <c r="DH25" i="5"/>
  <c r="DG25" i="5"/>
  <c r="DF25" i="5"/>
  <c r="DE25" i="5"/>
  <c r="DD25" i="5"/>
  <c r="DC25" i="5"/>
  <c r="DB25" i="5"/>
  <c r="DA25" i="5"/>
  <c r="CZ25" i="5"/>
  <c r="CY25" i="5"/>
  <c r="CX25" i="5"/>
  <c r="CW25" i="5"/>
  <c r="CV25" i="5"/>
  <c r="CU25" i="5"/>
  <c r="CT25" i="5"/>
  <c r="CS25" i="5"/>
  <c r="CR25" i="5"/>
  <c r="CQ25" i="5"/>
  <c r="CP25" i="5"/>
  <c r="CO25" i="5"/>
  <c r="CN25" i="5"/>
  <c r="CM25" i="5"/>
  <c r="CL25" i="5"/>
  <c r="CK25" i="5"/>
  <c r="CJ25" i="5"/>
  <c r="CI25" i="5"/>
  <c r="CH25" i="5"/>
  <c r="CG25" i="5"/>
  <c r="CF25" i="5"/>
  <c r="CE25" i="5"/>
  <c r="CD25" i="5"/>
  <c r="CC25" i="5"/>
  <c r="CB25" i="5"/>
  <c r="CA25" i="5"/>
  <c r="BZ25" i="5"/>
  <c r="BY25" i="5"/>
  <c r="BX25" i="5"/>
  <c r="BW25" i="5"/>
  <c r="BV25" i="5"/>
  <c r="BU25" i="5"/>
  <c r="BT25" i="5"/>
  <c r="BS25" i="5"/>
  <c r="BR25" i="5"/>
  <c r="BQ25" i="5"/>
  <c r="BP25" i="5"/>
  <c r="BO25" i="5"/>
  <c r="BN25" i="5"/>
  <c r="BM25" i="5"/>
  <c r="BL25" i="5"/>
  <c r="BK25" i="5"/>
  <c r="BJ25" i="5"/>
  <c r="BI25" i="5"/>
  <c r="BH25" i="5"/>
  <c r="BG25" i="5"/>
  <c r="BF25" i="5"/>
  <c r="BE25" i="5"/>
  <c r="BD25" i="5"/>
  <c r="BC25" i="5"/>
  <c r="BB25" i="5"/>
  <c r="BA25" i="5"/>
  <c r="AZ25" i="5"/>
  <c r="AY25" i="5"/>
  <c r="AX25" i="5"/>
  <c r="AW25" i="5"/>
  <c r="AV25" i="5"/>
  <c r="AU25" i="5"/>
  <c r="AT25" i="5"/>
  <c r="AS25" i="5"/>
  <c r="AR25" i="5"/>
  <c r="AQ25" i="5"/>
  <c r="AP25" i="5"/>
  <c r="AO25" i="5"/>
  <c r="AN25" i="5"/>
  <c r="AM25" i="5"/>
  <c r="AL25" i="5"/>
  <c r="AK25" i="5"/>
  <c r="AJ25" i="5"/>
  <c r="AI25" i="5"/>
  <c r="AH25" i="5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EV24" i="5"/>
  <c r="EU24" i="5"/>
  <c r="ET24" i="5"/>
  <c r="ES24" i="5"/>
  <c r="ER24" i="5"/>
  <c r="EQ24" i="5"/>
  <c r="EP24" i="5"/>
  <c r="EO24" i="5"/>
  <c r="EN24" i="5"/>
  <c r="EM24" i="5"/>
  <c r="EL24" i="5"/>
  <c r="EK24" i="5"/>
  <c r="EJ24" i="5"/>
  <c r="EI24" i="5"/>
  <c r="EH24" i="5"/>
  <c r="EG24" i="5"/>
  <c r="EF24" i="5"/>
  <c r="EE24" i="5"/>
  <c r="ED24" i="5"/>
  <c r="EC24" i="5"/>
  <c r="EB24" i="5"/>
  <c r="EA24" i="5"/>
  <c r="DZ24" i="5"/>
  <c r="DY24" i="5"/>
  <c r="DX24" i="5"/>
  <c r="DW24" i="5"/>
  <c r="DV24" i="5"/>
  <c r="DU24" i="5"/>
  <c r="DT24" i="5"/>
  <c r="DS24" i="5"/>
  <c r="DR24" i="5"/>
  <c r="DQ24" i="5"/>
  <c r="DP24" i="5"/>
  <c r="DO24" i="5"/>
  <c r="DN24" i="5"/>
  <c r="DM24" i="5"/>
  <c r="DL24" i="5"/>
  <c r="DK24" i="5"/>
  <c r="DJ24" i="5"/>
  <c r="DI24" i="5"/>
  <c r="DH24" i="5"/>
  <c r="DG24" i="5"/>
  <c r="DF24" i="5"/>
  <c r="DE24" i="5"/>
  <c r="DD24" i="5"/>
  <c r="DC24" i="5"/>
  <c r="DB24" i="5"/>
  <c r="DA24" i="5"/>
  <c r="CZ24" i="5"/>
  <c r="CY24" i="5"/>
  <c r="CX24" i="5"/>
  <c r="CW24" i="5"/>
  <c r="CV24" i="5"/>
  <c r="CU24" i="5"/>
  <c r="CT24" i="5"/>
  <c r="CS24" i="5"/>
  <c r="CR24" i="5"/>
  <c r="CQ24" i="5"/>
  <c r="CP24" i="5"/>
  <c r="CO24" i="5"/>
  <c r="CN24" i="5"/>
  <c r="CM24" i="5"/>
  <c r="CL24" i="5"/>
  <c r="CK24" i="5"/>
  <c r="CJ24" i="5"/>
  <c r="CI24" i="5"/>
  <c r="CH24" i="5"/>
  <c r="CG24" i="5"/>
  <c r="CF24" i="5"/>
  <c r="CE24" i="5"/>
  <c r="CD24" i="5"/>
  <c r="CC24" i="5"/>
  <c r="CB24" i="5"/>
  <c r="CA24" i="5"/>
  <c r="BZ24" i="5"/>
  <c r="BY24" i="5"/>
  <c r="BX24" i="5"/>
  <c r="BW24" i="5"/>
  <c r="BV24" i="5"/>
  <c r="BU24" i="5"/>
  <c r="BT24" i="5"/>
  <c r="BS24" i="5"/>
  <c r="BR24" i="5"/>
  <c r="BQ24" i="5"/>
  <c r="BP24" i="5"/>
  <c r="BO24" i="5"/>
  <c r="BN24" i="5"/>
  <c r="BM24" i="5"/>
  <c r="BL24" i="5"/>
  <c r="BK24" i="5"/>
  <c r="BJ24" i="5"/>
  <c r="BI24" i="5"/>
  <c r="BH24" i="5"/>
  <c r="BG24" i="5"/>
  <c r="BF24" i="5"/>
  <c r="BE24" i="5"/>
  <c r="BD24" i="5"/>
  <c r="BC24" i="5"/>
  <c r="BB24" i="5"/>
  <c r="BA24" i="5"/>
  <c r="AZ24" i="5"/>
  <c r="AY24" i="5"/>
  <c r="AX24" i="5"/>
  <c r="AW24" i="5"/>
  <c r="AV24" i="5"/>
  <c r="AU24" i="5"/>
  <c r="AT24" i="5"/>
  <c r="AS24" i="5"/>
  <c r="AR24" i="5"/>
  <c r="AQ24" i="5"/>
  <c r="AP24" i="5"/>
  <c r="AO24" i="5"/>
  <c r="AN24" i="5"/>
  <c r="AM24" i="5"/>
  <c r="AL24" i="5"/>
  <c r="AK24" i="5"/>
  <c r="AJ24" i="5"/>
  <c r="AI24" i="5"/>
  <c r="AH24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EV23" i="5"/>
  <c r="EU23" i="5"/>
  <c r="ET23" i="5"/>
  <c r="ES23" i="5"/>
  <c r="ER23" i="5"/>
  <c r="EQ23" i="5"/>
  <c r="EP23" i="5"/>
  <c r="EO23" i="5"/>
  <c r="EN23" i="5"/>
  <c r="EM23" i="5"/>
  <c r="EL23" i="5"/>
  <c r="EK23" i="5"/>
  <c r="EJ23" i="5"/>
  <c r="EI23" i="5"/>
  <c r="EH23" i="5"/>
  <c r="EG23" i="5"/>
  <c r="EF23" i="5"/>
  <c r="EE23" i="5"/>
  <c r="ED23" i="5"/>
  <c r="EC23" i="5"/>
  <c r="EB23" i="5"/>
  <c r="EA23" i="5"/>
  <c r="DZ23" i="5"/>
  <c r="DY23" i="5"/>
  <c r="DX23" i="5"/>
  <c r="DW23" i="5"/>
  <c r="DV23" i="5"/>
  <c r="DU23" i="5"/>
  <c r="DT23" i="5"/>
  <c r="DS23" i="5"/>
  <c r="DR23" i="5"/>
  <c r="DQ23" i="5"/>
  <c r="DP23" i="5"/>
  <c r="DO23" i="5"/>
  <c r="DN23" i="5"/>
  <c r="DM23" i="5"/>
  <c r="DL23" i="5"/>
  <c r="DK23" i="5"/>
  <c r="DJ23" i="5"/>
  <c r="DI23" i="5"/>
  <c r="DH23" i="5"/>
  <c r="DG23" i="5"/>
  <c r="DF23" i="5"/>
  <c r="DE23" i="5"/>
  <c r="DD23" i="5"/>
  <c r="DC23" i="5"/>
  <c r="DB23" i="5"/>
  <c r="DA23" i="5"/>
  <c r="CZ23" i="5"/>
  <c r="CY23" i="5"/>
  <c r="CX23" i="5"/>
  <c r="CW23" i="5"/>
  <c r="CV23" i="5"/>
  <c r="CU23" i="5"/>
  <c r="CT23" i="5"/>
  <c r="CS23" i="5"/>
  <c r="CR23" i="5"/>
  <c r="CQ23" i="5"/>
  <c r="CP23" i="5"/>
  <c r="CO23" i="5"/>
  <c r="CN23" i="5"/>
  <c r="CM23" i="5"/>
  <c r="CL23" i="5"/>
  <c r="CK23" i="5"/>
  <c r="CJ23" i="5"/>
  <c r="CI23" i="5"/>
  <c r="CH23" i="5"/>
  <c r="CG23" i="5"/>
  <c r="CF23" i="5"/>
  <c r="CE23" i="5"/>
  <c r="CD23" i="5"/>
  <c r="CC23" i="5"/>
  <c r="CB23" i="5"/>
  <c r="CA23" i="5"/>
  <c r="BZ23" i="5"/>
  <c r="BY23" i="5"/>
  <c r="BX23" i="5"/>
  <c r="BW23" i="5"/>
  <c r="BV23" i="5"/>
  <c r="BU23" i="5"/>
  <c r="BT23" i="5"/>
  <c r="BS23" i="5"/>
  <c r="BR23" i="5"/>
  <c r="BQ23" i="5"/>
  <c r="BP23" i="5"/>
  <c r="BO23" i="5"/>
  <c r="BN23" i="5"/>
  <c r="BM23" i="5"/>
  <c r="BL23" i="5"/>
  <c r="BK23" i="5"/>
  <c r="BJ23" i="5"/>
  <c r="BI23" i="5"/>
  <c r="BH23" i="5"/>
  <c r="BG23" i="5"/>
  <c r="BF23" i="5"/>
  <c r="BE23" i="5"/>
  <c r="BD23" i="5"/>
  <c r="BC23" i="5"/>
  <c r="BB23" i="5"/>
  <c r="BA23" i="5"/>
  <c r="AZ23" i="5"/>
  <c r="AY23" i="5"/>
  <c r="AX23" i="5"/>
  <c r="AW23" i="5"/>
  <c r="AV23" i="5"/>
  <c r="AU23" i="5"/>
  <c r="AT23" i="5"/>
  <c r="AS23" i="5"/>
  <c r="AR23" i="5"/>
  <c r="AQ23" i="5"/>
  <c r="AP23" i="5"/>
  <c r="AO23" i="5"/>
  <c r="AN23" i="5"/>
  <c r="AM23" i="5"/>
  <c r="AL23" i="5"/>
  <c r="AK23" i="5"/>
  <c r="AJ23" i="5"/>
  <c r="AI23" i="5"/>
  <c r="AH23" i="5"/>
  <c r="AG23" i="5"/>
  <c r="AF23" i="5"/>
  <c r="AE23" i="5"/>
  <c r="AD23" i="5"/>
  <c r="AC23" i="5"/>
  <c r="AB23" i="5"/>
  <c r="AA23" i="5"/>
  <c r="Z23" i="5"/>
  <c r="Y23" i="5"/>
  <c r="X23" i="5"/>
  <c r="W23" i="5"/>
  <c r="V23" i="5"/>
  <c r="U23" i="5"/>
  <c r="T23" i="5"/>
  <c r="EV22" i="5"/>
  <c r="EU22" i="5"/>
  <c r="ET22" i="5"/>
  <c r="ES22" i="5"/>
  <c r="ER22" i="5"/>
  <c r="EQ22" i="5"/>
  <c r="EP22" i="5"/>
  <c r="EO22" i="5"/>
  <c r="EN22" i="5"/>
  <c r="EM22" i="5"/>
  <c r="EL22" i="5"/>
  <c r="EK22" i="5"/>
  <c r="EJ22" i="5"/>
  <c r="EI22" i="5"/>
  <c r="EH22" i="5"/>
  <c r="EG22" i="5"/>
  <c r="EF22" i="5"/>
  <c r="EE22" i="5"/>
  <c r="ED22" i="5"/>
  <c r="EC22" i="5"/>
  <c r="EB22" i="5"/>
  <c r="EA22" i="5"/>
  <c r="DZ22" i="5"/>
  <c r="DY22" i="5"/>
  <c r="DX22" i="5"/>
  <c r="DW22" i="5"/>
  <c r="DV22" i="5"/>
  <c r="DU22" i="5"/>
  <c r="DT22" i="5"/>
  <c r="DS22" i="5"/>
  <c r="DR22" i="5"/>
  <c r="DQ22" i="5"/>
  <c r="DP22" i="5"/>
  <c r="DO22" i="5"/>
  <c r="DN22" i="5"/>
  <c r="DM22" i="5"/>
  <c r="DL22" i="5"/>
  <c r="DK22" i="5"/>
  <c r="DJ22" i="5"/>
  <c r="DI22" i="5"/>
  <c r="DH22" i="5"/>
  <c r="DG22" i="5"/>
  <c r="DF22" i="5"/>
  <c r="DE22" i="5"/>
  <c r="DD22" i="5"/>
  <c r="DC22" i="5"/>
  <c r="DB22" i="5"/>
  <c r="DA22" i="5"/>
  <c r="CZ22" i="5"/>
  <c r="CY22" i="5"/>
  <c r="CX22" i="5"/>
  <c r="CW22" i="5"/>
  <c r="CV22" i="5"/>
  <c r="CU22" i="5"/>
  <c r="CT22" i="5"/>
  <c r="CS22" i="5"/>
  <c r="CR22" i="5"/>
  <c r="CQ22" i="5"/>
  <c r="CP22" i="5"/>
  <c r="CO22" i="5"/>
  <c r="CN22" i="5"/>
  <c r="CM22" i="5"/>
  <c r="CL22" i="5"/>
  <c r="CK22" i="5"/>
  <c r="CJ22" i="5"/>
  <c r="CI22" i="5"/>
  <c r="CH22" i="5"/>
  <c r="CG22" i="5"/>
  <c r="CF22" i="5"/>
  <c r="CE22" i="5"/>
  <c r="CD22" i="5"/>
  <c r="CC22" i="5"/>
  <c r="CB22" i="5"/>
  <c r="CA22" i="5"/>
  <c r="BZ22" i="5"/>
  <c r="BY22" i="5"/>
  <c r="BX22" i="5"/>
  <c r="BW22" i="5"/>
  <c r="BV22" i="5"/>
  <c r="BU22" i="5"/>
  <c r="BT22" i="5"/>
  <c r="BS22" i="5"/>
  <c r="BR22" i="5"/>
  <c r="BQ22" i="5"/>
  <c r="BP22" i="5"/>
  <c r="BO22" i="5"/>
  <c r="BN22" i="5"/>
  <c r="BM22" i="5"/>
  <c r="BL22" i="5"/>
  <c r="BK22" i="5"/>
  <c r="BJ22" i="5"/>
  <c r="BI22" i="5"/>
  <c r="BH22" i="5"/>
  <c r="BG22" i="5"/>
  <c r="BF22" i="5"/>
  <c r="BE22" i="5"/>
  <c r="BD22" i="5"/>
  <c r="BC22" i="5"/>
  <c r="BB22" i="5"/>
  <c r="BA22" i="5"/>
  <c r="AZ22" i="5"/>
  <c r="AY22" i="5"/>
  <c r="AX22" i="5"/>
  <c r="AW22" i="5"/>
  <c r="AV22" i="5"/>
  <c r="AU22" i="5"/>
  <c r="AT22" i="5"/>
  <c r="AS22" i="5"/>
  <c r="AR22" i="5"/>
  <c r="AQ22" i="5"/>
  <c r="AP22" i="5"/>
  <c r="AO22" i="5"/>
  <c r="AN22" i="5"/>
  <c r="AM22" i="5"/>
  <c r="AL22" i="5"/>
  <c r="AK22" i="5"/>
  <c r="AJ22" i="5"/>
  <c r="AI22" i="5"/>
  <c r="AH22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EV21" i="5"/>
  <c r="EU21" i="5"/>
  <c r="ET21" i="5"/>
  <c r="ES21" i="5"/>
  <c r="ER21" i="5"/>
  <c r="EQ21" i="5"/>
  <c r="EP21" i="5"/>
  <c r="EO21" i="5"/>
  <c r="EN21" i="5"/>
  <c r="EM21" i="5"/>
  <c r="EL21" i="5"/>
  <c r="EK21" i="5"/>
  <c r="EJ21" i="5"/>
  <c r="EI21" i="5"/>
  <c r="EH21" i="5"/>
  <c r="EG21" i="5"/>
  <c r="EF21" i="5"/>
  <c r="EE21" i="5"/>
  <c r="ED21" i="5"/>
  <c r="EC21" i="5"/>
  <c r="EB21" i="5"/>
  <c r="EA21" i="5"/>
  <c r="DZ21" i="5"/>
  <c r="DY21" i="5"/>
  <c r="DX21" i="5"/>
  <c r="DW21" i="5"/>
  <c r="DV21" i="5"/>
  <c r="DU21" i="5"/>
  <c r="DT21" i="5"/>
  <c r="DS21" i="5"/>
  <c r="DR21" i="5"/>
  <c r="DQ21" i="5"/>
  <c r="DP21" i="5"/>
  <c r="DO21" i="5"/>
  <c r="DN21" i="5"/>
  <c r="DM21" i="5"/>
  <c r="DL21" i="5"/>
  <c r="DK21" i="5"/>
  <c r="DJ21" i="5"/>
  <c r="DI21" i="5"/>
  <c r="DH21" i="5"/>
  <c r="DG21" i="5"/>
  <c r="DF21" i="5"/>
  <c r="DE21" i="5"/>
  <c r="DD21" i="5"/>
  <c r="DC21" i="5"/>
  <c r="DB21" i="5"/>
  <c r="DA21" i="5"/>
  <c r="CZ21" i="5"/>
  <c r="CY21" i="5"/>
  <c r="CX21" i="5"/>
  <c r="CW21" i="5"/>
  <c r="CV21" i="5"/>
  <c r="CU21" i="5"/>
  <c r="CT21" i="5"/>
  <c r="CS21" i="5"/>
  <c r="CR21" i="5"/>
  <c r="CQ21" i="5"/>
  <c r="CP21" i="5"/>
  <c r="CO21" i="5"/>
  <c r="CN21" i="5"/>
  <c r="CM21" i="5"/>
  <c r="CL21" i="5"/>
  <c r="CK21" i="5"/>
  <c r="CJ21" i="5"/>
  <c r="CI21" i="5"/>
  <c r="CH21" i="5"/>
  <c r="CG21" i="5"/>
  <c r="CF21" i="5"/>
  <c r="CE21" i="5"/>
  <c r="CD21" i="5"/>
  <c r="CC21" i="5"/>
  <c r="CB21" i="5"/>
  <c r="CA21" i="5"/>
  <c r="BZ21" i="5"/>
  <c r="BY21" i="5"/>
  <c r="BX21" i="5"/>
  <c r="BW21" i="5"/>
  <c r="BV21" i="5"/>
  <c r="BU21" i="5"/>
  <c r="BT21" i="5"/>
  <c r="BS21" i="5"/>
  <c r="BR21" i="5"/>
  <c r="BQ21" i="5"/>
  <c r="BP21" i="5"/>
  <c r="BO21" i="5"/>
  <c r="BN21" i="5"/>
  <c r="BM21" i="5"/>
  <c r="BL21" i="5"/>
  <c r="BK21" i="5"/>
  <c r="BJ21" i="5"/>
  <c r="BI21" i="5"/>
  <c r="BH21" i="5"/>
  <c r="BG21" i="5"/>
  <c r="BF21" i="5"/>
  <c r="BE21" i="5"/>
  <c r="BD21" i="5"/>
  <c r="BC21" i="5"/>
  <c r="BB21" i="5"/>
  <c r="BA21" i="5"/>
  <c r="AZ21" i="5"/>
  <c r="AY21" i="5"/>
  <c r="AX21" i="5"/>
  <c r="AW21" i="5"/>
  <c r="AV21" i="5"/>
  <c r="AU21" i="5"/>
  <c r="AT21" i="5"/>
  <c r="AS21" i="5"/>
  <c r="AR21" i="5"/>
  <c r="AQ21" i="5"/>
  <c r="AP21" i="5"/>
  <c r="AO21" i="5"/>
  <c r="AN21" i="5"/>
  <c r="AM21" i="5"/>
  <c r="AL21" i="5"/>
  <c r="AK21" i="5"/>
  <c r="AJ21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EV20" i="5"/>
  <c r="EU20" i="5"/>
  <c r="ET20" i="5"/>
  <c r="ES20" i="5"/>
  <c r="ER20" i="5"/>
  <c r="EQ20" i="5"/>
  <c r="EP20" i="5"/>
  <c r="EO20" i="5"/>
  <c r="EN20" i="5"/>
  <c r="EM20" i="5"/>
  <c r="EL20" i="5"/>
  <c r="EK20" i="5"/>
  <c r="EJ20" i="5"/>
  <c r="EI20" i="5"/>
  <c r="EH20" i="5"/>
  <c r="EG20" i="5"/>
  <c r="EF20" i="5"/>
  <c r="EE20" i="5"/>
  <c r="ED20" i="5"/>
  <c r="EC20" i="5"/>
  <c r="EB20" i="5"/>
  <c r="EA20" i="5"/>
  <c r="DZ20" i="5"/>
  <c r="DY20" i="5"/>
  <c r="DX20" i="5"/>
  <c r="DW20" i="5"/>
  <c r="DV20" i="5"/>
  <c r="DU20" i="5"/>
  <c r="DT20" i="5"/>
  <c r="DS20" i="5"/>
  <c r="DR20" i="5"/>
  <c r="DQ20" i="5"/>
  <c r="DP20" i="5"/>
  <c r="DO20" i="5"/>
  <c r="DN20" i="5"/>
  <c r="DM20" i="5"/>
  <c r="DL20" i="5"/>
  <c r="DK20" i="5"/>
  <c r="DJ20" i="5"/>
  <c r="DI20" i="5"/>
  <c r="DH20" i="5"/>
  <c r="DG20" i="5"/>
  <c r="DF20" i="5"/>
  <c r="DE20" i="5"/>
  <c r="DD20" i="5"/>
  <c r="DC20" i="5"/>
  <c r="DB20" i="5"/>
  <c r="DA20" i="5"/>
  <c r="CZ20" i="5"/>
  <c r="CY20" i="5"/>
  <c r="CX20" i="5"/>
  <c r="CW20" i="5"/>
  <c r="CV20" i="5"/>
  <c r="CU20" i="5"/>
  <c r="CT20" i="5"/>
  <c r="CS20" i="5"/>
  <c r="CR20" i="5"/>
  <c r="CQ20" i="5"/>
  <c r="CP20" i="5"/>
  <c r="CO20" i="5"/>
  <c r="CN20" i="5"/>
  <c r="CM20" i="5"/>
  <c r="CL20" i="5"/>
  <c r="CK20" i="5"/>
  <c r="CJ20" i="5"/>
  <c r="CI20" i="5"/>
  <c r="CH20" i="5"/>
  <c r="CG20" i="5"/>
  <c r="CF20" i="5"/>
  <c r="CE20" i="5"/>
  <c r="CD20" i="5"/>
  <c r="CC20" i="5"/>
  <c r="CB20" i="5"/>
  <c r="CA20" i="5"/>
  <c r="BZ20" i="5"/>
  <c r="BY20" i="5"/>
  <c r="BX20" i="5"/>
  <c r="BW20" i="5"/>
  <c r="BV20" i="5"/>
  <c r="BU20" i="5"/>
  <c r="BT20" i="5"/>
  <c r="BS20" i="5"/>
  <c r="BR20" i="5"/>
  <c r="BQ20" i="5"/>
  <c r="BP20" i="5"/>
  <c r="BO20" i="5"/>
  <c r="BN20" i="5"/>
  <c r="BM20" i="5"/>
  <c r="BL20" i="5"/>
  <c r="BK20" i="5"/>
  <c r="BJ20" i="5"/>
  <c r="BI20" i="5"/>
  <c r="BH20" i="5"/>
  <c r="BG20" i="5"/>
  <c r="BF20" i="5"/>
  <c r="BE20" i="5"/>
  <c r="BD20" i="5"/>
  <c r="BC20" i="5"/>
  <c r="BB20" i="5"/>
  <c r="BA20" i="5"/>
  <c r="AZ20" i="5"/>
  <c r="AY20" i="5"/>
  <c r="AX20" i="5"/>
  <c r="AW20" i="5"/>
  <c r="AV20" i="5"/>
  <c r="AU20" i="5"/>
  <c r="AT20" i="5"/>
  <c r="AS20" i="5"/>
  <c r="AR20" i="5"/>
  <c r="AQ20" i="5"/>
  <c r="AP20" i="5"/>
  <c r="AO20" i="5"/>
  <c r="AN20" i="5"/>
  <c r="AM20" i="5"/>
  <c r="AL20" i="5"/>
  <c r="AK20" i="5"/>
  <c r="AJ20" i="5"/>
  <c r="AI20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EV19" i="5"/>
  <c r="EU19" i="5"/>
  <c r="ET19" i="5"/>
  <c r="ES19" i="5"/>
  <c r="ER19" i="5"/>
  <c r="EQ19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CV19" i="5"/>
  <c r="CU19" i="5"/>
  <c r="CT19" i="5"/>
  <c r="CS19" i="5"/>
  <c r="CR19" i="5"/>
  <c r="CQ19" i="5"/>
  <c r="CP19" i="5"/>
  <c r="CO19" i="5"/>
  <c r="CN19" i="5"/>
  <c r="CM19" i="5"/>
  <c r="CL19" i="5"/>
  <c r="CK19" i="5"/>
  <c r="CJ19" i="5"/>
  <c r="CI19" i="5"/>
  <c r="CH19" i="5"/>
  <c r="CG19" i="5"/>
  <c r="CF19" i="5"/>
  <c r="CE19" i="5"/>
  <c r="CD19" i="5"/>
  <c r="CC19" i="5"/>
  <c r="CB19" i="5"/>
  <c r="CA19" i="5"/>
  <c r="BZ19" i="5"/>
  <c r="BY19" i="5"/>
  <c r="BX19" i="5"/>
  <c r="BW19" i="5"/>
  <c r="BV19" i="5"/>
  <c r="BU19" i="5"/>
  <c r="BT19" i="5"/>
  <c r="BS19" i="5"/>
  <c r="BR19" i="5"/>
  <c r="BQ19" i="5"/>
  <c r="BP19" i="5"/>
  <c r="BO19" i="5"/>
  <c r="BN19" i="5"/>
  <c r="BM19" i="5"/>
  <c r="BL19" i="5"/>
  <c r="BK19" i="5"/>
  <c r="BJ19" i="5"/>
  <c r="BI19" i="5"/>
  <c r="BH19" i="5"/>
  <c r="BG19" i="5"/>
  <c r="BF19" i="5"/>
  <c r="BE19" i="5"/>
  <c r="BD19" i="5"/>
  <c r="BC19" i="5"/>
  <c r="BB19" i="5"/>
  <c r="BA19" i="5"/>
  <c r="AZ19" i="5"/>
  <c r="AY19" i="5"/>
  <c r="AX19" i="5"/>
  <c r="AW19" i="5"/>
  <c r="AV19" i="5"/>
  <c r="AU19" i="5"/>
  <c r="AT19" i="5"/>
  <c r="AS19" i="5"/>
  <c r="AR19" i="5"/>
  <c r="AQ19" i="5"/>
  <c r="AP19" i="5"/>
  <c r="AO19" i="5"/>
  <c r="AN19" i="5"/>
  <c r="AM19" i="5"/>
  <c r="AL19" i="5"/>
  <c r="AK19" i="5"/>
  <c r="AJ19" i="5"/>
  <c r="AI19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EV18" i="5"/>
  <c r="EU18" i="5"/>
  <c r="ET18" i="5"/>
  <c r="ES18" i="5"/>
  <c r="ER18" i="5"/>
  <c r="EQ18" i="5"/>
  <c r="EP18" i="5"/>
  <c r="EO18" i="5"/>
  <c r="EN18" i="5"/>
  <c r="EM18" i="5"/>
  <c r="EL18" i="5"/>
  <c r="EK18" i="5"/>
  <c r="EJ18" i="5"/>
  <c r="EI18" i="5"/>
  <c r="EH18" i="5"/>
  <c r="EG18" i="5"/>
  <c r="EF18" i="5"/>
  <c r="EE18" i="5"/>
  <c r="ED18" i="5"/>
  <c r="EC18" i="5"/>
  <c r="EB18" i="5"/>
  <c r="EA18" i="5"/>
  <c r="DZ18" i="5"/>
  <c r="DY18" i="5"/>
  <c r="DX18" i="5"/>
  <c r="DW18" i="5"/>
  <c r="DV18" i="5"/>
  <c r="DU18" i="5"/>
  <c r="DT18" i="5"/>
  <c r="DS18" i="5"/>
  <c r="DR18" i="5"/>
  <c r="DQ18" i="5"/>
  <c r="DP18" i="5"/>
  <c r="DO18" i="5"/>
  <c r="DN18" i="5"/>
  <c r="DM18" i="5"/>
  <c r="DL18" i="5"/>
  <c r="DK18" i="5"/>
  <c r="DJ18" i="5"/>
  <c r="DI18" i="5"/>
  <c r="DH18" i="5"/>
  <c r="DG18" i="5"/>
  <c r="DF18" i="5"/>
  <c r="DE18" i="5"/>
  <c r="DD18" i="5"/>
  <c r="DC18" i="5"/>
  <c r="DB18" i="5"/>
  <c r="DA18" i="5"/>
  <c r="CZ18" i="5"/>
  <c r="CY18" i="5"/>
  <c r="CX18" i="5"/>
  <c r="CW18" i="5"/>
  <c r="CV18" i="5"/>
  <c r="CU18" i="5"/>
  <c r="CT18" i="5"/>
  <c r="CS18" i="5"/>
  <c r="CR18" i="5"/>
  <c r="CQ18" i="5"/>
  <c r="CP18" i="5"/>
  <c r="CO18" i="5"/>
  <c r="CN18" i="5"/>
  <c r="CM18" i="5"/>
  <c r="CL18" i="5"/>
  <c r="CK18" i="5"/>
  <c r="CJ18" i="5"/>
  <c r="CI18" i="5"/>
  <c r="CH18" i="5"/>
  <c r="CG18" i="5"/>
  <c r="CF18" i="5"/>
  <c r="CE18" i="5"/>
  <c r="CD18" i="5"/>
  <c r="CC18" i="5"/>
  <c r="CB18" i="5"/>
  <c r="CA18" i="5"/>
  <c r="BZ18" i="5"/>
  <c r="BY18" i="5"/>
  <c r="BX18" i="5"/>
  <c r="BW18" i="5"/>
  <c r="BV18" i="5"/>
  <c r="BU18" i="5"/>
  <c r="BT18" i="5"/>
  <c r="BS18" i="5"/>
  <c r="BR18" i="5"/>
  <c r="BQ18" i="5"/>
  <c r="BP18" i="5"/>
  <c r="BO18" i="5"/>
  <c r="BN18" i="5"/>
  <c r="BM18" i="5"/>
  <c r="BL18" i="5"/>
  <c r="BK18" i="5"/>
  <c r="BJ18" i="5"/>
  <c r="BI18" i="5"/>
  <c r="BH18" i="5"/>
  <c r="BG18" i="5"/>
  <c r="BF18" i="5"/>
  <c r="BE18" i="5"/>
  <c r="BD18" i="5"/>
  <c r="BC18" i="5"/>
  <c r="BB18" i="5"/>
  <c r="BA18" i="5"/>
  <c r="AZ18" i="5"/>
  <c r="AY18" i="5"/>
  <c r="AX18" i="5"/>
  <c r="AW18" i="5"/>
  <c r="AV18" i="5"/>
  <c r="AU18" i="5"/>
  <c r="AT18" i="5"/>
  <c r="AS18" i="5"/>
  <c r="AR18" i="5"/>
  <c r="AQ18" i="5"/>
  <c r="AP18" i="5"/>
  <c r="AO18" i="5"/>
  <c r="AN18" i="5"/>
  <c r="AM18" i="5"/>
  <c r="AL18" i="5"/>
  <c r="AK18" i="5"/>
  <c r="AJ18" i="5"/>
  <c r="AI18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EV17" i="5"/>
  <c r="EU17" i="5"/>
  <c r="ET17" i="5"/>
  <c r="ES17" i="5"/>
  <c r="ER17" i="5"/>
  <c r="EQ17" i="5"/>
  <c r="EP17" i="5"/>
  <c r="EO17" i="5"/>
  <c r="EN17" i="5"/>
  <c r="EM17" i="5"/>
  <c r="EL17" i="5"/>
  <c r="EK17" i="5"/>
  <c r="EJ17" i="5"/>
  <c r="EI17" i="5"/>
  <c r="EH17" i="5"/>
  <c r="EG17" i="5"/>
  <c r="EF17" i="5"/>
  <c r="EE17" i="5"/>
  <c r="ED17" i="5"/>
  <c r="EC17" i="5"/>
  <c r="EB17" i="5"/>
  <c r="EA17" i="5"/>
  <c r="DZ17" i="5"/>
  <c r="DY17" i="5"/>
  <c r="DX17" i="5"/>
  <c r="DW17" i="5"/>
  <c r="DV17" i="5"/>
  <c r="DU17" i="5"/>
  <c r="DT17" i="5"/>
  <c r="DS17" i="5"/>
  <c r="DR17" i="5"/>
  <c r="DQ17" i="5"/>
  <c r="DP17" i="5"/>
  <c r="DO17" i="5"/>
  <c r="DN17" i="5"/>
  <c r="DM17" i="5"/>
  <c r="DL17" i="5"/>
  <c r="DK17" i="5"/>
  <c r="DJ17" i="5"/>
  <c r="DI17" i="5"/>
  <c r="DH17" i="5"/>
  <c r="DG17" i="5"/>
  <c r="DF17" i="5"/>
  <c r="DE17" i="5"/>
  <c r="DD17" i="5"/>
  <c r="DC17" i="5"/>
  <c r="DB17" i="5"/>
  <c r="DA17" i="5"/>
  <c r="CZ17" i="5"/>
  <c r="CY17" i="5"/>
  <c r="CX17" i="5"/>
  <c r="CW17" i="5"/>
  <c r="CV17" i="5"/>
  <c r="CU17" i="5"/>
  <c r="CT17" i="5"/>
  <c r="CS17" i="5"/>
  <c r="CR17" i="5"/>
  <c r="CQ17" i="5"/>
  <c r="CP17" i="5"/>
  <c r="CO17" i="5"/>
  <c r="CN17" i="5"/>
  <c r="CM17" i="5"/>
  <c r="CL17" i="5"/>
  <c r="CK17" i="5"/>
  <c r="CJ17" i="5"/>
  <c r="CI17" i="5"/>
  <c r="CH17" i="5"/>
  <c r="CG17" i="5"/>
  <c r="CF17" i="5"/>
  <c r="CE17" i="5"/>
  <c r="CD17" i="5"/>
  <c r="CC17" i="5"/>
  <c r="CB17" i="5"/>
  <c r="CA17" i="5"/>
  <c r="BZ17" i="5"/>
  <c r="BY17" i="5"/>
  <c r="BX17" i="5"/>
  <c r="BW17" i="5"/>
  <c r="BV17" i="5"/>
  <c r="BU17" i="5"/>
  <c r="BT17" i="5"/>
  <c r="BS17" i="5"/>
  <c r="BR17" i="5"/>
  <c r="BQ17" i="5"/>
  <c r="BP17" i="5"/>
  <c r="BO17" i="5"/>
  <c r="BN17" i="5"/>
  <c r="BM17" i="5"/>
  <c r="BL17" i="5"/>
  <c r="BK17" i="5"/>
  <c r="BJ17" i="5"/>
  <c r="BI17" i="5"/>
  <c r="BH17" i="5"/>
  <c r="BG17" i="5"/>
  <c r="BF17" i="5"/>
  <c r="BE17" i="5"/>
  <c r="BD17" i="5"/>
  <c r="BC17" i="5"/>
  <c r="BB17" i="5"/>
  <c r="BA17" i="5"/>
  <c r="AZ17" i="5"/>
  <c r="AY17" i="5"/>
  <c r="AX17" i="5"/>
  <c r="AW17" i="5"/>
  <c r="AV17" i="5"/>
  <c r="AU17" i="5"/>
  <c r="AT17" i="5"/>
  <c r="AS17" i="5"/>
  <c r="AR17" i="5"/>
  <c r="AQ17" i="5"/>
  <c r="AP17" i="5"/>
  <c r="AO17" i="5"/>
  <c r="AN17" i="5"/>
  <c r="AM17" i="5"/>
  <c r="AL17" i="5"/>
  <c r="AK17" i="5"/>
  <c r="AJ17" i="5"/>
  <c r="AI17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EV16" i="5"/>
  <c r="EU16" i="5"/>
  <c r="ET16" i="5"/>
  <c r="ES16" i="5"/>
  <c r="ER16" i="5"/>
  <c r="EQ16" i="5"/>
  <c r="EP16" i="5"/>
  <c r="EO16" i="5"/>
  <c r="EN16" i="5"/>
  <c r="EM16" i="5"/>
  <c r="EL16" i="5"/>
  <c r="EK16" i="5"/>
  <c r="EJ16" i="5"/>
  <c r="EI16" i="5"/>
  <c r="EH16" i="5"/>
  <c r="EG16" i="5"/>
  <c r="EF16" i="5"/>
  <c r="EE16" i="5"/>
  <c r="ED16" i="5"/>
  <c r="EC16" i="5"/>
  <c r="EB16" i="5"/>
  <c r="EA16" i="5"/>
  <c r="DZ16" i="5"/>
  <c r="DY16" i="5"/>
  <c r="DX16" i="5"/>
  <c r="DW16" i="5"/>
  <c r="DV16" i="5"/>
  <c r="DU16" i="5"/>
  <c r="DT16" i="5"/>
  <c r="DS16" i="5"/>
  <c r="DR16" i="5"/>
  <c r="DQ16" i="5"/>
  <c r="DP16" i="5"/>
  <c r="DO16" i="5"/>
  <c r="DN16" i="5"/>
  <c r="DM16" i="5"/>
  <c r="DL16" i="5"/>
  <c r="DK16" i="5"/>
  <c r="DJ16" i="5"/>
  <c r="DI16" i="5"/>
  <c r="DH16" i="5"/>
  <c r="DG16" i="5"/>
  <c r="DF16" i="5"/>
  <c r="DE16" i="5"/>
  <c r="DD16" i="5"/>
  <c r="DC16" i="5"/>
  <c r="DB16" i="5"/>
  <c r="DA16" i="5"/>
  <c r="CZ16" i="5"/>
  <c r="CY16" i="5"/>
  <c r="CX16" i="5"/>
  <c r="CW16" i="5"/>
  <c r="CV16" i="5"/>
  <c r="CU16" i="5"/>
  <c r="CT16" i="5"/>
  <c r="CS16" i="5"/>
  <c r="CR16" i="5"/>
  <c r="CQ16" i="5"/>
  <c r="CP16" i="5"/>
  <c r="CO16" i="5"/>
  <c r="CN16" i="5"/>
  <c r="CM16" i="5"/>
  <c r="CL16" i="5"/>
  <c r="CK16" i="5"/>
  <c r="CJ16" i="5"/>
  <c r="CI16" i="5"/>
  <c r="CH16" i="5"/>
  <c r="CG16" i="5"/>
  <c r="CF16" i="5"/>
  <c r="CE16" i="5"/>
  <c r="CD16" i="5"/>
  <c r="CC16" i="5"/>
  <c r="CB16" i="5"/>
  <c r="CA16" i="5"/>
  <c r="BZ16" i="5"/>
  <c r="BY16" i="5"/>
  <c r="BX16" i="5"/>
  <c r="BW16" i="5"/>
  <c r="BV16" i="5"/>
  <c r="BU16" i="5"/>
  <c r="BT16" i="5"/>
  <c r="BS16" i="5"/>
  <c r="BR16" i="5"/>
  <c r="BQ16" i="5"/>
  <c r="BP16" i="5"/>
  <c r="BO16" i="5"/>
  <c r="BN16" i="5"/>
  <c r="BM16" i="5"/>
  <c r="BL16" i="5"/>
  <c r="BK16" i="5"/>
  <c r="BJ16" i="5"/>
  <c r="BI16" i="5"/>
  <c r="BH16" i="5"/>
  <c r="BG16" i="5"/>
  <c r="BF16" i="5"/>
  <c r="BE16" i="5"/>
  <c r="BD16" i="5"/>
  <c r="BC16" i="5"/>
  <c r="BB16" i="5"/>
  <c r="BA16" i="5"/>
  <c r="AZ16" i="5"/>
  <c r="AY16" i="5"/>
  <c r="AX16" i="5"/>
  <c r="AW16" i="5"/>
  <c r="AV16" i="5"/>
  <c r="AU16" i="5"/>
  <c r="AT16" i="5"/>
  <c r="AS16" i="5"/>
  <c r="AR16" i="5"/>
  <c r="AQ16" i="5"/>
  <c r="AP16" i="5"/>
  <c r="AO16" i="5"/>
  <c r="AN16" i="5"/>
  <c r="AM16" i="5"/>
  <c r="AL16" i="5"/>
  <c r="AK16" i="5"/>
  <c r="AJ16" i="5"/>
  <c r="AI16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EV15" i="5"/>
  <c r="EU15" i="5"/>
  <c r="ET15" i="5"/>
  <c r="ES15" i="5"/>
  <c r="ER15" i="5"/>
  <c r="EQ15" i="5"/>
  <c r="EP15" i="5"/>
  <c r="EO15" i="5"/>
  <c r="EN15" i="5"/>
  <c r="EM15" i="5"/>
  <c r="EL15" i="5"/>
  <c r="EK15" i="5"/>
  <c r="EJ15" i="5"/>
  <c r="EI15" i="5"/>
  <c r="EH15" i="5"/>
  <c r="EG15" i="5"/>
  <c r="EF15" i="5"/>
  <c r="EE15" i="5"/>
  <c r="ED15" i="5"/>
  <c r="EC15" i="5"/>
  <c r="EB15" i="5"/>
  <c r="EA15" i="5"/>
  <c r="DZ15" i="5"/>
  <c r="DY15" i="5"/>
  <c r="DX15" i="5"/>
  <c r="DW15" i="5"/>
  <c r="DV15" i="5"/>
  <c r="DU15" i="5"/>
  <c r="DT15" i="5"/>
  <c r="DS15" i="5"/>
  <c r="DR15" i="5"/>
  <c r="DQ15" i="5"/>
  <c r="DP15" i="5"/>
  <c r="DO15" i="5"/>
  <c r="DN15" i="5"/>
  <c r="DM15" i="5"/>
  <c r="DL15" i="5"/>
  <c r="DK15" i="5"/>
  <c r="DJ15" i="5"/>
  <c r="DI15" i="5"/>
  <c r="DH15" i="5"/>
  <c r="DG15" i="5"/>
  <c r="DF15" i="5"/>
  <c r="DE15" i="5"/>
  <c r="DD15" i="5"/>
  <c r="DC15" i="5"/>
  <c r="DB15" i="5"/>
  <c r="DA15" i="5"/>
  <c r="CZ15" i="5"/>
  <c r="CY15" i="5"/>
  <c r="CX15" i="5"/>
  <c r="CW15" i="5"/>
  <c r="CV15" i="5"/>
  <c r="CU15" i="5"/>
  <c r="CT15" i="5"/>
  <c r="CS15" i="5"/>
  <c r="CR15" i="5"/>
  <c r="CQ15" i="5"/>
  <c r="CP15" i="5"/>
  <c r="CO15" i="5"/>
  <c r="CN15" i="5"/>
  <c r="CM15" i="5"/>
  <c r="CL15" i="5"/>
  <c r="CK15" i="5"/>
  <c r="CJ15" i="5"/>
  <c r="CI15" i="5"/>
  <c r="CH15" i="5"/>
  <c r="CG15" i="5"/>
  <c r="CF15" i="5"/>
  <c r="CE15" i="5"/>
  <c r="CD15" i="5"/>
  <c r="CC15" i="5"/>
  <c r="CB15" i="5"/>
  <c r="CA15" i="5"/>
  <c r="BZ15" i="5"/>
  <c r="BY15" i="5"/>
  <c r="BX15" i="5"/>
  <c r="BW15" i="5"/>
  <c r="BV15" i="5"/>
  <c r="BU15" i="5"/>
  <c r="BT15" i="5"/>
  <c r="BS15" i="5"/>
  <c r="BR15" i="5"/>
  <c r="BQ15" i="5"/>
  <c r="BP15" i="5"/>
  <c r="BO15" i="5"/>
  <c r="BN15" i="5"/>
  <c r="BM15" i="5"/>
  <c r="BL15" i="5"/>
  <c r="BK15" i="5"/>
  <c r="BJ15" i="5"/>
  <c r="BI15" i="5"/>
  <c r="BH15" i="5"/>
  <c r="BG15" i="5"/>
  <c r="BF15" i="5"/>
  <c r="BE15" i="5"/>
  <c r="BD15" i="5"/>
  <c r="BC15" i="5"/>
  <c r="BB15" i="5"/>
  <c r="BA15" i="5"/>
  <c r="AZ15" i="5"/>
  <c r="AY15" i="5"/>
  <c r="AX15" i="5"/>
  <c r="AW15" i="5"/>
  <c r="AV15" i="5"/>
  <c r="AU15" i="5"/>
  <c r="AT15" i="5"/>
  <c r="AS15" i="5"/>
  <c r="AR15" i="5"/>
  <c r="AQ15" i="5"/>
  <c r="AP15" i="5"/>
  <c r="AO15" i="5"/>
  <c r="AN15" i="5"/>
  <c r="AM15" i="5"/>
  <c r="AL15" i="5"/>
  <c r="AK15" i="5"/>
  <c r="AJ15" i="5"/>
  <c r="AI15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EV14" i="5"/>
  <c r="EU14" i="5"/>
  <c r="ET14" i="5"/>
  <c r="ES14" i="5"/>
  <c r="ER14" i="5"/>
  <c r="EQ14" i="5"/>
  <c r="EP14" i="5"/>
  <c r="EO14" i="5"/>
  <c r="EN14" i="5"/>
  <c r="EM14" i="5"/>
  <c r="EL14" i="5"/>
  <c r="EK14" i="5"/>
  <c r="EJ14" i="5"/>
  <c r="EI14" i="5"/>
  <c r="EH14" i="5"/>
  <c r="EG14" i="5"/>
  <c r="EF14" i="5"/>
  <c r="EE14" i="5"/>
  <c r="ED14" i="5"/>
  <c r="EC14" i="5"/>
  <c r="EB14" i="5"/>
  <c r="EA14" i="5"/>
  <c r="DZ14" i="5"/>
  <c r="DY14" i="5"/>
  <c r="DX14" i="5"/>
  <c r="DW14" i="5"/>
  <c r="DV14" i="5"/>
  <c r="DU14" i="5"/>
  <c r="DT14" i="5"/>
  <c r="DS14" i="5"/>
  <c r="DR14" i="5"/>
  <c r="DQ14" i="5"/>
  <c r="DP14" i="5"/>
  <c r="DO14" i="5"/>
  <c r="DN14" i="5"/>
  <c r="DM14" i="5"/>
  <c r="DL14" i="5"/>
  <c r="DK14" i="5"/>
  <c r="DJ14" i="5"/>
  <c r="DI14" i="5"/>
  <c r="DH14" i="5"/>
  <c r="DG14" i="5"/>
  <c r="DF14" i="5"/>
  <c r="DE14" i="5"/>
  <c r="DD14" i="5"/>
  <c r="DC14" i="5"/>
  <c r="DB14" i="5"/>
  <c r="DA14" i="5"/>
  <c r="CZ14" i="5"/>
  <c r="CY14" i="5"/>
  <c r="CX14" i="5"/>
  <c r="CW14" i="5"/>
  <c r="CV14" i="5"/>
  <c r="CU14" i="5"/>
  <c r="CT14" i="5"/>
  <c r="CS14" i="5"/>
  <c r="CR14" i="5"/>
  <c r="CQ14" i="5"/>
  <c r="CP14" i="5"/>
  <c r="CO14" i="5"/>
  <c r="CN14" i="5"/>
  <c r="CM14" i="5"/>
  <c r="CL14" i="5"/>
  <c r="CK14" i="5"/>
  <c r="CJ14" i="5"/>
  <c r="CI14" i="5"/>
  <c r="CH14" i="5"/>
  <c r="CG14" i="5"/>
  <c r="CF14" i="5"/>
  <c r="CE14" i="5"/>
  <c r="CD14" i="5"/>
  <c r="CC14" i="5"/>
  <c r="CB14" i="5"/>
  <c r="CA14" i="5"/>
  <c r="BZ14" i="5"/>
  <c r="BY14" i="5"/>
  <c r="BX14" i="5"/>
  <c r="BW14" i="5"/>
  <c r="BV14" i="5"/>
  <c r="BU14" i="5"/>
  <c r="BT14" i="5"/>
  <c r="BS14" i="5"/>
  <c r="BR14" i="5"/>
  <c r="BQ14" i="5"/>
  <c r="BP14" i="5"/>
  <c r="BO14" i="5"/>
  <c r="BN14" i="5"/>
  <c r="BM14" i="5"/>
  <c r="BL14" i="5"/>
  <c r="BK14" i="5"/>
  <c r="BJ14" i="5"/>
  <c r="BI14" i="5"/>
  <c r="BH14" i="5"/>
  <c r="BG14" i="5"/>
  <c r="BF14" i="5"/>
  <c r="BE14" i="5"/>
  <c r="BD14" i="5"/>
  <c r="BC14" i="5"/>
  <c r="BB14" i="5"/>
  <c r="BA14" i="5"/>
  <c r="AZ14" i="5"/>
  <c r="AY14" i="5"/>
  <c r="AX14" i="5"/>
  <c r="AW14" i="5"/>
  <c r="AV14" i="5"/>
  <c r="AU14" i="5"/>
  <c r="AT14" i="5"/>
  <c r="AS14" i="5"/>
  <c r="AR14" i="5"/>
  <c r="AQ14" i="5"/>
  <c r="AP14" i="5"/>
  <c r="AO14" i="5"/>
  <c r="AN14" i="5"/>
  <c r="AM14" i="5"/>
  <c r="AL14" i="5"/>
  <c r="AK14" i="5"/>
  <c r="AJ14" i="5"/>
  <c r="AI14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EV13" i="5"/>
  <c r="EU13" i="5"/>
  <c r="ET13" i="5"/>
  <c r="ES13" i="5"/>
  <c r="ER13" i="5"/>
  <c r="EQ13" i="5"/>
  <c r="EP13" i="5"/>
  <c r="EO13" i="5"/>
  <c r="EN13" i="5"/>
  <c r="EM13" i="5"/>
  <c r="EL13" i="5"/>
  <c r="EK13" i="5"/>
  <c r="EJ13" i="5"/>
  <c r="EI13" i="5"/>
  <c r="EH13" i="5"/>
  <c r="EG13" i="5"/>
  <c r="EF13" i="5"/>
  <c r="EE13" i="5"/>
  <c r="ED13" i="5"/>
  <c r="EC13" i="5"/>
  <c r="EB13" i="5"/>
  <c r="EA13" i="5"/>
  <c r="DZ13" i="5"/>
  <c r="DY13" i="5"/>
  <c r="DX13" i="5"/>
  <c r="DW13" i="5"/>
  <c r="DV13" i="5"/>
  <c r="DU13" i="5"/>
  <c r="DT13" i="5"/>
  <c r="DS13" i="5"/>
  <c r="DR13" i="5"/>
  <c r="DQ13" i="5"/>
  <c r="DP13" i="5"/>
  <c r="DO13" i="5"/>
  <c r="DN13" i="5"/>
  <c r="DM13" i="5"/>
  <c r="DL13" i="5"/>
  <c r="DK13" i="5"/>
  <c r="DJ13" i="5"/>
  <c r="DI13" i="5"/>
  <c r="DH13" i="5"/>
  <c r="DG13" i="5"/>
  <c r="DF13" i="5"/>
  <c r="DE13" i="5"/>
  <c r="DD13" i="5"/>
  <c r="DC13" i="5"/>
  <c r="DB13" i="5"/>
  <c r="DA13" i="5"/>
  <c r="CZ13" i="5"/>
  <c r="CY13" i="5"/>
  <c r="CX13" i="5"/>
  <c r="CW13" i="5"/>
  <c r="CV13" i="5"/>
  <c r="CU13" i="5"/>
  <c r="CT13" i="5"/>
  <c r="CS13" i="5"/>
  <c r="CR13" i="5"/>
  <c r="CQ13" i="5"/>
  <c r="CP13" i="5"/>
  <c r="CO13" i="5"/>
  <c r="CN13" i="5"/>
  <c r="CM13" i="5"/>
  <c r="CL13" i="5"/>
  <c r="CK13" i="5"/>
  <c r="CJ13" i="5"/>
  <c r="CI13" i="5"/>
  <c r="CH13" i="5"/>
  <c r="CG13" i="5"/>
  <c r="CF13" i="5"/>
  <c r="CE13" i="5"/>
  <c r="CD13" i="5"/>
  <c r="CC13" i="5"/>
  <c r="CB13" i="5"/>
  <c r="CA13" i="5"/>
  <c r="BZ13" i="5"/>
  <c r="BY13" i="5"/>
  <c r="BX13" i="5"/>
  <c r="BW13" i="5"/>
  <c r="BV13" i="5"/>
  <c r="BU13" i="5"/>
  <c r="BT13" i="5"/>
  <c r="BS13" i="5"/>
  <c r="BR13" i="5"/>
  <c r="BQ13" i="5"/>
  <c r="BP13" i="5"/>
  <c r="BO13" i="5"/>
  <c r="BN13" i="5"/>
  <c r="BM13" i="5"/>
  <c r="BL13" i="5"/>
  <c r="BK13" i="5"/>
  <c r="BJ13" i="5"/>
  <c r="BI13" i="5"/>
  <c r="BH13" i="5"/>
  <c r="BG13" i="5"/>
  <c r="BF13" i="5"/>
  <c r="BE13" i="5"/>
  <c r="BD13" i="5"/>
  <c r="BC13" i="5"/>
  <c r="BB13" i="5"/>
  <c r="BA13" i="5"/>
  <c r="AZ13" i="5"/>
  <c r="AY13" i="5"/>
  <c r="AX13" i="5"/>
  <c r="AW13" i="5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EV12" i="5"/>
  <c r="EU12" i="5"/>
  <c r="ET12" i="5"/>
  <c r="ES12" i="5"/>
  <c r="ER12" i="5"/>
  <c r="EQ12" i="5"/>
  <c r="EP12" i="5"/>
  <c r="EO12" i="5"/>
  <c r="EN12" i="5"/>
  <c r="EM12" i="5"/>
  <c r="EL12" i="5"/>
  <c r="EK12" i="5"/>
  <c r="EJ12" i="5"/>
  <c r="EI12" i="5"/>
  <c r="EH12" i="5"/>
  <c r="EG12" i="5"/>
  <c r="EF12" i="5"/>
  <c r="EE12" i="5"/>
  <c r="ED12" i="5"/>
  <c r="EC12" i="5"/>
  <c r="EB12" i="5"/>
  <c r="EA12" i="5"/>
  <c r="DZ12" i="5"/>
  <c r="DY12" i="5"/>
  <c r="DX12" i="5"/>
  <c r="DW12" i="5"/>
  <c r="DV12" i="5"/>
  <c r="DU12" i="5"/>
  <c r="DT12" i="5"/>
  <c r="DS12" i="5"/>
  <c r="DR12" i="5"/>
  <c r="DQ12" i="5"/>
  <c r="DP12" i="5"/>
  <c r="DO12" i="5"/>
  <c r="DN12" i="5"/>
  <c r="DM12" i="5"/>
  <c r="DL12" i="5"/>
  <c r="DK12" i="5"/>
  <c r="DJ12" i="5"/>
  <c r="DI12" i="5"/>
  <c r="DH12" i="5"/>
  <c r="DG12" i="5"/>
  <c r="DF12" i="5"/>
  <c r="DE12" i="5"/>
  <c r="DD12" i="5"/>
  <c r="DC12" i="5"/>
  <c r="DB12" i="5"/>
  <c r="DA12" i="5"/>
  <c r="CZ12" i="5"/>
  <c r="CY12" i="5"/>
  <c r="CX12" i="5"/>
  <c r="CW12" i="5"/>
  <c r="CV12" i="5"/>
  <c r="CU12" i="5"/>
  <c r="CT12" i="5"/>
  <c r="CS12" i="5"/>
  <c r="CR12" i="5"/>
  <c r="CQ12" i="5"/>
  <c r="CP12" i="5"/>
  <c r="CO12" i="5"/>
  <c r="CN12" i="5"/>
  <c r="CM12" i="5"/>
  <c r="CL12" i="5"/>
  <c r="CK12" i="5"/>
  <c r="CJ12" i="5"/>
  <c r="CI12" i="5"/>
  <c r="CH12" i="5"/>
  <c r="CG12" i="5"/>
  <c r="CF12" i="5"/>
  <c r="CE12" i="5"/>
  <c r="CD12" i="5"/>
  <c r="CC12" i="5"/>
  <c r="CB12" i="5"/>
  <c r="CA12" i="5"/>
  <c r="BZ12" i="5"/>
  <c r="BY12" i="5"/>
  <c r="BX12" i="5"/>
  <c r="BW12" i="5"/>
  <c r="BV12" i="5"/>
  <c r="BU12" i="5"/>
  <c r="BT12" i="5"/>
  <c r="BS12" i="5"/>
  <c r="BR12" i="5"/>
  <c r="BQ12" i="5"/>
  <c r="BP12" i="5"/>
  <c r="BO12" i="5"/>
  <c r="BN12" i="5"/>
  <c r="BM12" i="5"/>
  <c r="BL12" i="5"/>
  <c r="BK12" i="5"/>
  <c r="BJ12" i="5"/>
  <c r="BI12" i="5"/>
  <c r="BH12" i="5"/>
  <c r="BG12" i="5"/>
  <c r="BF12" i="5"/>
  <c r="BE12" i="5"/>
  <c r="BD12" i="5"/>
  <c r="BC12" i="5"/>
  <c r="BB12" i="5"/>
  <c r="BA12" i="5"/>
  <c r="AZ12" i="5"/>
  <c r="AY12" i="5"/>
  <c r="AX12" i="5"/>
  <c r="AW12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I12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EV11" i="5"/>
  <c r="EU11" i="5"/>
  <c r="ET11" i="5"/>
  <c r="ES11" i="5"/>
  <c r="ER11" i="5"/>
  <c r="EQ11" i="5"/>
  <c r="EP11" i="5"/>
  <c r="EO11" i="5"/>
  <c r="EN11" i="5"/>
  <c r="EM11" i="5"/>
  <c r="EL11" i="5"/>
  <c r="EK11" i="5"/>
  <c r="EJ11" i="5"/>
  <c r="EI11" i="5"/>
  <c r="EH11" i="5"/>
  <c r="EG11" i="5"/>
  <c r="EF11" i="5"/>
  <c r="EE11" i="5"/>
  <c r="ED11" i="5"/>
  <c r="EC11" i="5"/>
  <c r="EB11" i="5"/>
  <c r="EA11" i="5"/>
  <c r="DZ11" i="5"/>
  <c r="DY11" i="5"/>
  <c r="DX11" i="5"/>
  <c r="DW11" i="5"/>
  <c r="DV11" i="5"/>
  <c r="DU11" i="5"/>
  <c r="DT11" i="5"/>
  <c r="DS11" i="5"/>
  <c r="DR11" i="5"/>
  <c r="DQ11" i="5"/>
  <c r="DP11" i="5"/>
  <c r="DO11" i="5"/>
  <c r="DN11" i="5"/>
  <c r="DM11" i="5"/>
  <c r="DL11" i="5"/>
  <c r="DK11" i="5"/>
  <c r="DJ11" i="5"/>
  <c r="DI11" i="5"/>
  <c r="DH11" i="5"/>
  <c r="DG11" i="5"/>
  <c r="DF11" i="5"/>
  <c r="DE11" i="5"/>
  <c r="DD11" i="5"/>
  <c r="DC11" i="5"/>
  <c r="DB11" i="5"/>
  <c r="DA11" i="5"/>
  <c r="CZ11" i="5"/>
  <c r="CY11" i="5"/>
  <c r="CX11" i="5"/>
  <c r="CW11" i="5"/>
  <c r="CV11" i="5"/>
  <c r="CU11" i="5"/>
  <c r="CT11" i="5"/>
  <c r="CS11" i="5"/>
  <c r="CR11" i="5"/>
  <c r="CQ11" i="5"/>
  <c r="CP11" i="5"/>
  <c r="CO11" i="5"/>
  <c r="CN11" i="5"/>
  <c r="CM11" i="5"/>
  <c r="CL11" i="5"/>
  <c r="CK11" i="5"/>
  <c r="CJ11" i="5"/>
  <c r="CI11" i="5"/>
  <c r="CH11" i="5"/>
  <c r="CG11" i="5"/>
  <c r="CF11" i="5"/>
  <c r="CE11" i="5"/>
  <c r="CD11" i="5"/>
  <c r="CC11" i="5"/>
  <c r="CB11" i="5"/>
  <c r="CA11" i="5"/>
  <c r="BZ11" i="5"/>
  <c r="BY11" i="5"/>
  <c r="BX11" i="5"/>
  <c r="BW11" i="5"/>
  <c r="BV11" i="5"/>
  <c r="BU11" i="5"/>
  <c r="BT11" i="5"/>
  <c r="BS11" i="5"/>
  <c r="BR11" i="5"/>
  <c r="BQ11" i="5"/>
  <c r="BP11" i="5"/>
  <c r="BO11" i="5"/>
  <c r="BN11" i="5"/>
  <c r="BM11" i="5"/>
  <c r="BL11" i="5"/>
  <c r="BK11" i="5"/>
  <c r="BJ11" i="5"/>
  <c r="BI11" i="5"/>
  <c r="BH11" i="5"/>
  <c r="BG11" i="5"/>
  <c r="BF11" i="5"/>
  <c r="BE11" i="5"/>
  <c r="BD11" i="5"/>
  <c r="BC11" i="5"/>
  <c r="BB11" i="5"/>
  <c r="BA11" i="5"/>
  <c r="AZ11" i="5"/>
  <c r="AY11" i="5"/>
  <c r="AX11" i="5"/>
  <c r="AW11" i="5"/>
  <c r="AV11" i="5"/>
  <c r="AU11" i="5"/>
  <c r="AT11" i="5"/>
  <c r="AS11" i="5"/>
  <c r="AR11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EV10" i="5"/>
  <c r="EU10" i="5"/>
  <c r="ET10" i="5"/>
  <c r="ES10" i="5"/>
  <c r="ER10" i="5"/>
  <c r="EQ10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CO10" i="5"/>
  <c r="CN10" i="5"/>
  <c r="CM10" i="5"/>
  <c r="CL10" i="5"/>
  <c r="CK10" i="5"/>
  <c r="CJ10" i="5"/>
  <c r="CI10" i="5"/>
  <c r="CH10" i="5"/>
  <c r="CG10" i="5"/>
  <c r="CF10" i="5"/>
  <c r="CE10" i="5"/>
  <c r="CD10" i="5"/>
  <c r="CC10" i="5"/>
  <c r="CB10" i="5"/>
  <c r="CA10" i="5"/>
  <c r="BZ10" i="5"/>
  <c r="BY10" i="5"/>
  <c r="BX10" i="5"/>
  <c r="BW10" i="5"/>
  <c r="BV10" i="5"/>
  <c r="BU10" i="5"/>
  <c r="BT10" i="5"/>
  <c r="BS10" i="5"/>
  <c r="BR10" i="5"/>
  <c r="BQ10" i="5"/>
  <c r="BP10" i="5"/>
  <c r="BO10" i="5"/>
  <c r="BN10" i="5"/>
  <c r="BM10" i="5"/>
  <c r="BL10" i="5"/>
  <c r="BK10" i="5"/>
  <c r="BJ10" i="5"/>
  <c r="BI10" i="5"/>
  <c r="BH10" i="5"/>
  <c r="BG10" i="5"/>
  <c r="BF10" i="5"/>
  <c r="BE10" i="5"/>
  <c r="BD10" i="5"/>
  <c r="BC10" i="5"/>
  <c r="BB10" i="5"/>
  <c r="BA10" i="5"/>
  <c r="AZ10" i="5"/>
  <c r="AY10" i="5"/>
  <c r="AX10" i="5"/>
  <c r="AW10" i="5"/>
  <c r="AV10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EV9" i="5"/>
  <c r="EU9" i="5"/>
  <c r="ET9" i="5"/>
  <c r="ES9" i="5"/>
  <c r="ER9" i="5"/>
  <c r="EQ9" i="5"/>
  <c r="EP9" i="5"/>
  <c r="EO9" i="5"/>
  <c r="EN9" i="5"/>
  <c r="EM9" i="5"/>
  <c r="EL9" i="5"/>
  <c r="EK9" i="5"/>
  <c r="EJ9" i="5"/>
  <c r="EI9" i="5"/>
  <c r="EH9" i="5"/>
  <c r="EG9" i="5"/>
  <c r="EF9" i="5"/>
  <c r="EE9" i="5"/>
  <c r="ED9" i="5"/>
  <c r="EC9" i="5"/>
  <c r="EB9" i="5"/>
  <c r="EA9" i="5"/>
  <c r="DZ9" i="5"/>
  <c r="DY9" i="5"/>
  <c r="DX9" i="5"/>
  <c r="DW9" i="5"/>
  <c r="DV9" i="5"/>
  <c r="DU9" i="5"/>
  <c r="DT9" i="5"/>
  <c r="DS9" i="5"/>
  <c r="DR9" i="5"/>
  <c r="DQ9" i="5"/>
  <c r="DP9" i="5"/>
  <c r="DO9" i="5"/>
  <c r="DN9" i="5"/>
  <c r="DM9" i="5"/>
  <c r="DL9" i="5"/>
  <c r="DK9" i="5"/>
  <c r="DJ9" i="5"/>
  <c r="DI9" i="5"/>
  <c r="DH9" i="5"/>
  <c r="DG9" i="5"/>
  <c r="DF9" i="5"/>
  <c r="DE9" i="5"/>
  <c r="DD9" i="5"/>
  <c r="DC9" i="5"/>
  <c r="DB9" i="5"/>
  <c r="DA9" i="5"/>
  <c r="CZ9" i="5"/>
  <c r="CY9" i="5"/>
  <c r="CX9" i="5"/>
  <c r="CW9" i="5"/>
  <c r="CV9" i="5"/>
  <c r="CU9" i="5"/>
  <c r="CT9" i="5"/>
  <c r="CS9" i="5"/>
  <c r="CR9" i="5"/>
  <c r="CQ9" i="5"/>
  <c r="CP9" i="5"/>
  <c r="CO9" i="5"/>
  <c r="CN9" i="5"/>
  <c r="CM9" i="5"/>
  <c r="CL9" i="5"/>
  <c r="CK9" i="5"/>
  <c r="CJ9" i="5"/>
  <c r="CI9" i="5"/>
  <c r="CH9" i="5"/>
  <c r="CG9" i="5"/>
  <c r="CF9" i="5"/>
  <c r="CE9" i="5"/>
  <c r="CD9" i="5"/>
  <c r="CC9" i="5"/>
  <c r="CB9" i="5"/>
  <c r="CA9" i="5"/>
  <c r="BZ9" i="5"/>
  <c r="BY9" i="5"/>
  <c r="BX9" i="5"/>
  <c r="BW9" i="5"/>
  <c r="BV9" i="5"/>
  <c r="BU9" i="5"/>
  <c r="BT9" i="5"/>
  <c r="BS9" i="5"/>
  <c r="BR9" i="5"/>
  <c r="BQ9" i="5"/>
  <c r="BP9" i="5"/>
  <c r="BO9" i="5"/>
  <c r="BN9" i="5"/>
  <c r="BM9" i="5"/>
  <c r="BL9" i="5"/>
  <c r="BK9" i="5"/>
  <c r="BJ9" i="5"/>
  <c r="BI9" i="5"/>
  <c r="BH9" i="5"/>
  <c r="BG9" i="5"/>
  <c r="BF9" i="5"/>
  <c r="BE9" i="5"/>
  <c r="BD9" i="5"/>
  <c r="BC9" i="5"/>
  <c r="BB9" i="5"/>
  <c r="BA9" i="5"/>
  <c r="AZ9" i="5"/>
  <c r="AY9" i="5"/>
  <c r="AX9" i="5"/>
  <c r="AW9" i="5"/>
  <c r="AV9" i="5"/>
  <c r="AU9" i="5"/>
  <c r="AT9" i="5"/>
  <c r="AS9" i="5"/>
  <c r="AR9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EV8" i="5"/>
  <c r="EU8" i="5"/>
  <c r="ET8" i="5"/>
  <c r="ES8" i="5"/>
  <c r="ER8" i="5"/>
  <c r="EQ8" i="5"/>
  <c r="EP8" i="5"/>
  <c r="EO8" i="5"/>
  <c r="EN8" i="5"/>
  <c r="EM8" i="5"/>
  <c r="EL8" i="5"/>
  <c r="EK8" i="5"/>
  <c r="EJ8" i="5"/>
  <c r="EI8" i="5"/>
  <c r="EH8" i="5"/>
  <c r="EG8" i="5"/>
  <c r="EF8" i="5"/>
  <c r="EE8" i="5"/>
  <c r="ED8" i="5"/>
  <c r="EC8" i="5"/>
  <c r="EB8" i="5"/>
  <c r="EA8" i="5"/>
  <c r="DZ8" i="5"/>
  <c r="DY8" i="5"/>
  <c r="DX8" i="5"/>
  <c r="DW8" i="5"/>
  <c r="DV8" i="5"/>
  <c r="DU8" i="5"/>
  <c r="DT8" i="5"/>
  <c r="DS8" i="5"/>
  <c r="DR8" i="5"/>
  <c r="DQ8" i="5"/>
  <c r="DP8" i="5"/>
  <c r="DO8" i="5"/>
  <c r="DN8" i="5"/>
  <c r="DM8" i="5"/>
  <c r="DL8" i="5"/>
  <c r="DK8" i="5"/>
  <c r="DJ8" i="5"/>
  <c r="DI8" i="5"/>
  <c r="DH8" i="5"/>
  <c r="DG8" i="5"/>
  <c r="DF8" i="5"/>
  <c r="DE8" i="5"/>
  <c r="DD8" i="5"/>
  <c r="DC8" i="5"/>
  <c r="DB8" i="5"/>
  <c r="DA8" i="5"/>
  <c r="CZ8" i="5"/>
  <c r="CY8" i="5"/>
  <c r="CX8" i="5"/>
  <c r="CW8" i="5"/>
  <c r="CV8" i="5"/>
  <c r="CU8" i="5"/>
  <c r="CT8" i="5"/>
  <c r="CS8" i="5"/>
  <c r="CR8" i="5"/>
  <c r="CQ8" i="5"/>
  <c r="CP8" i="5"/>
  <c r="CO8" i="5"/>
  <c r="CN8" i="5"/>
  <c r="CM8" i="5"/>
  <c r="CL8" i="5"/>
  <c r="CK8" i="5"/>
  <c r="CJ8" i="5"/>
  <c r="CI8" i="5"/>
  <c r="CH8" i="5"/>
  <c r="CG8" i="5"/>
  <c r="CF8" i="5"/>
  <c r="CE8" i="5"/>
  <c r="CD8" i="5"/>
  <c r="CC8" i="5"/>
  <c r="CB8" i="5"/>
  <c r="CA8" i="5"/>
  <c r="BZ8" i="5"/>
  <c r="BY8" i="5"/>
  <c r="BX8" i="5"/>
  <c r="BW8" i="5"/>
  <c r="BV8" i="5"/>
  <c r="BU8" i="5"/>
  <c r="BT8" i="5"/>
  <c r="BS8" i="5"/>
  <c r="BR8" i="5"/>
  <c r="BQ8" i="5"/>
  <c r="BP8" i="5"/>
  <c r="BO8" i="5"/>
  <c r="BN8" i="5"/>
  <c r="BM8" i="5"/>
  <c r="BL8" i="5"/>
  <c r="BK8" i="5"/>
  <c r="BJ8" i="5"/>
  <c r="BI8" i="5"/>
  <c r="BH8" i="5"/>
  <c r="BG8" i="5"/>
  <c r="BF8" i="5"/>
  <c r="BE8" i="5"/>
  <c r="BD8" i="5"/>
  <c r="BC8" i="5"/>
  <c r="BB8" i="5"/>
  <c r="BA8" i="5"/>
  <c r="AZ8" i="5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CV7" i="5"/>
  <c r="CU7" i="5"/>
  <c r="CT7" i="5"/>
  <c r="CS7" i="5"/>
  <c r="CR7" i="5"/>
  <c r="CQ7" i="5"/>
  <c r="CP7" i="5"/>
  <c r="CO7" i="5"/>
  <c r="CN7" i="5"/>
  <c r="CM7" i="5"/>
  <c r="CL7" i="5"/>
  <c r="CK7" i="5"/>
  <c r="CJ7" i="5"/>
  <c r="CI7" i="5"/>
  <c r="CH7" i="5"/>
  <c r="CG7" i="5"/>
  <c r="CF7" i="5"/>
  <c r="CE7" i="5"/>
  <c r="CD7" i="5"/>
  <c r="CC7" i="5"/>
  <c r="CB7" i="5"/>
  <c r="CA7" i="5"/>
  <c r="BZ7" i="5"/>
  <c r="BY7" i="5"/>
  <c r="BX7" i="5"/>
  <c r="BW7" i="5"/>
  <c r="BV7" i="5"/>
  <c r="BU7" i="5"/>
  <c r="BT7" i="5"/>
  <c r="BS7" i="5"/>
  <c r="BR7" i="5"/>
  <c r="BQ7" i="5"/>
  <c r="BP7" i="5"/>
  <c r="BO7" i="5"/>
  <c r="BN7" i="5"/>
  <c r="BM7" i="5"/>
  <c r="BL7" i="5"/>
  <c r="BK7" i="5"/>
  <c r="BJ7" i="5"/>
  <c r="BI7" i="5"/>
  <c r="BH7" i="5"/>
  <c r="BG7" i="5"/>
  <c r="BF7" i="5"/>
  <c r="BE7" i="5"/>
  <c r="BD7" i="5"/>
  <c r="BC7" i="5"/>
  <c r="BB7" i="5"/>
  <c r="BA7" i="5"/>
  <c r="AZ7" i="5"/>
  <c r="AY7" i="5"/>
  <c r="AX7" i="5"/>
  <c r="AW7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EV6" i="5"/>
  <c r="EU6" i="5"/>
  <c r="ET6" i="5"/>
  <c r="ES6" i="5"/>
  <c r="ER6" i="5"/>
  <c r="EQ6" i="5"/>
  <c r="EP6" i="5"/>
  <c r="EO6" i="5"/>
  <c r="EN6" i="5"/>
  <c r="EM6" i="5"/>
  <c r="EL6" i="5"/>
  <c r="EK6" i="5"/>
  <c r="EJ6" i="5"/>
  <c r="EI6" i="5"/>
  <c r="EH6" i="5"/>
  <c r="EG6" i="5"/>
  <c r="EF6" i="5"/>
  <c r="EE6" i="5"/>
  <c r="ED6" i="5"/>
  <c r="EC6" i="5"/>
  <c r="EB6" i="5"/>
  <c r="EA6" i="5"/>
  <c r="DZ6" i="5"/>
  <c r="DY6" i="5"/>
  <c r="DX6" i="5"/>
  <c r="DW6" i="5"/>
  <c r="DV6" i="5"/>
  <c r="DU6" i="5"/>
  <c r="DT6" i="5"/>
  <c r="DS6" i="5"/>
  <c r="DR6" i="5"/>
  <c r="DQ6" i="5"/>
  <c r="DP6" i="5"/>
  <c r="DO6" i="5"/>
  <c r="DN6" i="5"/>
  <c r="DM6" i="5"/>
  <c r="DL6" i="5"/>
  <c r="DK6" i="5"/>
  <c r="DJ6" i="5"/>
  <c r="DI6" i="5"/>
  <c r="DH6" i="5"/>
  <c r="DG6" i="5"/>
  <c r="DF6" i="5"/>
  <c r="DE6" i="5"/>
  <c r="DD6" i="5"/>
  <c r="DC6" i="5"/>
  <c r="DB6" i="5"/>
  <c r="DA6" i="5"/>
  <c r="CZ6" i="5"/>
  <c r="CY6" i="5"/>
  <c r="CX6" i="5"/>
  <c r="CW6" i="5"/>
  <c r="CV6" i="5"/>
  <c r="CU6" i="5"/>
  <c r="CT6" i="5"/>
  <c r="CS6" i="5"/>
  <c r="CR6" i="5"/>
  <c r="CQ6" i="5"/>
  <c r="CP6" i="5"/>
  <c r="CO6" i="5"/>
  <c r="CN6" i="5"/>
  <c r="CM6" i="5"/>
  <c r="CL6" i="5"/>
  <c r="CK6" i="5"/>
  <c r="CJ6" i="5"/>
  <c r="CI6" i="5"/>
  <c r="CH6" i="5"/>
  <c r="CG6" i="5"/>
  <c r="CF6" i="5"/>
  <c r="CE6" i="5"/>
  <c r="CD6" i="5"/>
  <c r="CC6" i="5"/>
  <c r="CB6" i="5"/>
  <c r="CA6" i="5"/>
  <c r="BZ6" i="5"/>
  <c r="BY6" i="5"/>
  <c r="BX6" i="5"/>
  <c r="BW6" i="5"/>
  <c r="BV6" i="5"/>
  <c r="BU6" i="5"/>
  <c r="BT6" i="5"/>
  <c r="BS6" i="5"/>
  <c r="BR6" i="5"/>
  <c r="BQ6" i="5"/>
  <c r="BP6" i="5"/>
  <c r="BO6" i="5"/>
  <c r="BN6" i="5"/>
  <c r="BM6" i="5"/>
  <c r="BL6" i="5"/>
  <c r="BK6" i="5"/>
  <c r="BJ6" i="5"/>
  <c r="BI6" i="5"/>
  <c r="BH6" i="5"/>
  <c r="BG6" i="5"/>
  <c r="BF6" i="5"/>
  <c r="BE6" i="5"/>
  <c r="BD6" i="5"/>
  <c r="BC6" i="5"/>
  <c r="BB6" i="5"/>
  <c r="BA6" i="5"/>
  <c r="AZ6" i="5"/>
  <c r="AY6" i="5"/>
  <c r="AX6" i="5"/>
  <c r="AW6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EV5" i="5"/>
  <c r="EU5" i="5"/>
  <c r="ET5" i="5"/>
  <c r="ES5" i="5"/>
  <c r="ER5" i="5"/>
  <c r="EQ5" i="5"/>
  <c r="EP5" i="5"/>
  <c r="EO5" i="5"/>
  <c r="EN5" i="5"/>
  <c r="EM5" i="5"/>
  <c r="EL5" i="5"/>
  <c r="EK5" i="5"/>
  <c r="EJ5" i="5"/>
  <c r="EI5" i="5"/>
  <c r="EH5" i="5"/>
  <c r="EG5" i="5"/>
  <c r="EF5" i="5"/>
  <c r="EE5" i="5"/>
  <c r="ED5" i="5"/>
  <c r="EC5" i="5"/>
  <c r="EB5" i="5"/>
  <c r="EA5" i="5"/>
  <c r="DZ5" i="5"/>
  <c r="DY5" i="5"/>
  <c r="DX5" i="5"/>
  <c r="DW5" i="5"/>
  <c r="DV5" i="5"/>
  <c r="DU5" i="5"/>
  <c r="DT5" i="5"/>
  <c r="DS5" i="5"/>
  <c r="DR5" i="5"/>
  <c r="DQ5" i="5"/>
  <c r="DP5" i="5"/>
  <c r="DO5" i="5"/>
  <c r="DN5" i="5"/>
  <c r="DM5" i="5"/>
  <c r="DL5" i="5"/>
  <c r="DK5" i="5"/>
  <c r="DJ5" i="5"/>
  <c r="DI5" i="5"/>
  <c r="DH5" i="5"/>
  <c r="DG5" i="5"/>
  <c r="DF5" i="5"/>
  <c r="DE5" i="5"/>
  <c r="DD5" i="5"/>
  <c r="DC5" i="5"/>
  <c r="DB5" i="5"/>
  <c r="DA5" i="5"/>
  <c r="CZ5" i="5"/>
  <c r="CY5" i="5"/>
  <c r="CX5" i="5"/>
  <c r="CW5" i="5"/>
  <c r="CV5" i="5"/>
  <c r="CU5" i="5"/>
  <c r="CT5" i="5"/>
  <c r="CS5" i="5"/>
  <c r="CR5" i="5"/>
  <c r="CQ5" i="5"/>
  <c r="CP5" i="5"/>
  <c r="CO5" i="5"/>
  <c r="CN5" i="5"/>
  <c r="CM5" i="5"/>
  <c r="CL5" i="5"/>
  <c r="CK5" i="5"/>
  <c r="CJ5" i="5"/>
  <c r="CI5" i="5"/>
  <c r="CH5" i="5"/>
  <c r="CG5" i="5"/>
  <c r="CF5" i="5"/>
  <c r="CE5" i="5"/>
  <c r="CD5" i="5"/>
  <c r="CC5" i="5"/>
  <c r="CB5" i="5"/>
  <c r="CA5" i="5"/>
  <c r="BZ5" i="5"/>
  <c r="BY5" i="5"/>
  <c r="BX5" i="5"/>
  <c r="BW5" i="5"/>
  <c r="BV5" i="5"/>
  <c r="BU5" i="5"/>
  <c r="BT5" i="5"/>
  <c r="BS5" i="5"/>
  <c r="BR5" i="5"/>
  <c r="BQ5" i="5"/>
  <c r="BP5" i="5"/>
  <c r="BO5" i="5"/>
  <c r="BN5" i="5"/>
  <c r="BM5" i="5"/>
  <c r="BL5" i="5"/>
  <c r="BK5" i="5"/>
  <c r="BJ5" i="5"/>
  <c r="BI5" i="5"/>
  <c r="BH5" i="5"/>
  <c r="BG5" i="5"/>
  <c r="BF5" i="5"/>
  <c r="BE5" i="5"/>
  <c r="BD5" i="5"/>
  <c r="BC5" i="5"/>
  <c r="BB5" i="5"/>
  <c r="BA5" i="5"/>
  <c r="AZ5" i="5"/>
  <c r="AY5" i="5"/>
  <c r="AX5" i="5"/>
  <c r="AW5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EV4" i="5"/>
  <c r="EU4" i="5"/>
  <c r="ET4" i="5"/>
  <c r="ES4" i="5"/>
  <c r="ER4" i="5"/>
  <c r="EQ4" i="5"/>
  <c r="EP4" i="5"/>
  <c r="EO4" i="5"/>
  <c r="EN4" i="5"/>
  <c r="EM4" i="5"/>
  <c r="EL4" i="5"/>
  <c r="EK4" i="5"/>
  <c r="EJ4" i="5"/>
  <c r="EI4" i="5"/>
  <c r="EH4" i="5"/>
  <c r="EG4" i="5"/>
  <c r="EF4" i="5"/>
  <c r="EE4" i="5"/>
  <c r="ED4" i="5"/>
  <c r="EC4" i="5"/>
  <c r="EB4" i="5"/>
  <c r="EA4" i="5"/>
  <c r="DZ4" i="5"/>
  <c r="DY4" i="5"/>
  <c r="DX4" i="5"/>
  <c r="DW4" i="5"/>
  <c r="DV4" i="5"/>
  <c r="DU4" i="5"/>
  <c r="DT4" i="5"/>
  <c r="DS4" i="5"/>
  <c r="DR4" i="5"/>
  <c r="DQ4" i="5"/>
  <c r="DP4" i="5"/>
  <c r="DO4" i="5"/>
  <c r="DN4" i="5"/>
  <c r="DM4" i="5"/>
  <c r="DL4" i="5"/>
  <c r="DK4" i="5"/>
  <c r="DJ4" i="5"/>
  <c r="DI4" i="5"/>
  <c r="DH4" i="5"/>
  <c r="DG4" i="5"/>
  <c r="DF4" i="5"/>
  <c r="DE4" i="5"/>
  <c r="DD4" i="5"/>
  <c r="DC4" i="5"/>
  <c r="DB4" i="5"/>
  <c r="DA4" i="5"/>
  <c r="CZ4" i="5"/>
  <c r="CY4" i="5"/>
  <c r="CX4" i="5"/>
  <c r="CW4" i="5"/>
  <c r="CV4" i="5"/>
  <c r="CU4" i="5"/>
  <c r="CT4" i="5"/>
  <c r="CS4" i="5"/>
  <c r="CR4" i="5"/>
  <c r="CQ4" i="5"/>
  <c r="CP4" i="5"/>
  <c r="CO4" i="5"/>
  <c r="CN4" i="5"/>
  <c r="CM4" i="5"/>
  <c r="CL4" i="5"/>
  <c r="CK4" i="5"/>
  <c r="CJ4" i="5"/>
  <c r="CI4" i="5"/>
  <c r="CH4" i="5"/>
  <c r="CG4" i="5"/>
  <c r="CF4" i="5"/>
  <c r="CE4" i="5"/>
  <c r="CD4" i="5"/>
  <c r="CC4" i="5"/>
  <c r="CB4" i="5"/>
  <c r="CA4" i="5"/>
  <c r="BZ4" i="5"/>
  <c r="BY4" i="5"/>
  <c r="BX4" i="5"/>
  <c r="BW4" i="5"/>
  <c r="BV4" i="5"/>
  <c r="BU4" i="5"/>
  <c r="BT4" i="5"/>
  <c r="BS4" i="5"/>
  <c r="BR4" i="5"/>
  <c r="BQ4" i="5"/>
  <c r="BP4" i="5"/>
  <c r="BO4" i="5"/>
  <c r="BN4" i="5"/>
  <c r="BM4" i="5"/>
  <c r="BL4" i="5"/>
  <c r="BK4" i="5"/>
  <c r="BJ4" i="5"/>
  <c r="BI4" i="5"/>
  <c r="BH4" i="5"/>
  <c r="BG4" i="5"/>
  <c r="BF4" i="5"/>
  <c r="BE4" i="5"/>
  <c r="BD4" i="5"/>
  <c r="BC4" i="5"/>
  <c r="BB4" i="5"/>
  <c r="BA4" i="5"/>
  <c r="AZ4" i="5"/>
  <c r="AY4" i="5"/>
  <c r="AX4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EV3" i="5"/>
  <c r="EU3" i="5"/>
  <c r="ET3" i="5"/>
  <c r="ES3" i="5"/>
  <c r="ER3" i="5"/>
  <c r="EQ3" i="5"/>
  <c r="EP3" i="5"/>
  <c r="EO3" i="5"/>
  <c r="EN3" i="5"/>
  <c r="EM3" i="5"/>
  <c r="EL3" i="5"/>
  <c r="EK3" i="5"/>
  <c r="EJ3" i="5"/>
  <c r="EI3" i="5"/>
  <c r="EH3" i="5"/>
  <c r="EG3" i="5"/>
  <c r="EF3" i="5"/>
  <c r="EE3" i="5"/>
  <c r="ED3" i="5"/>
  <c r="EC3" i="5"/>
  <c r="EB3" i="5"/>
  <c r="EA3" i="5"/>
  <c r="DZ3" i="5"/>
  <c r="DY3" i="5"/>
  <c r="DX3" i="5"/>
  <c r="DW3" i="5"/>
  <c r="DV3" i="5"/>
  <c r="DU3" i="5"/>
  <c r="DT3" i="5"/>
  <c r="DS3" i="5"/>
  <c r="DR3" i="5"/>
  <c r="DQ3" i="5"/>
  <c r="DP3" i="5"/>
  <c r="DO3" i="5"/>
  <c r="DN3" i="5"/>
  <c r="DM3" i="5"/>
  <c r="DL3" i="5"/>
  <c r="DK3" i="5"/>
  <c r="DJ3" i="5"/>
  <c r="DI3" i="5"/>
  <c r="DH3" i="5"/>
  <c r="DG3" i="5"/>
  <c r="DF3" i="5"/>
  <c r="DE3" i="5"/>
  <c r="DD3" i="5"/>
  <c r="DC3" i="5"/>
  <c r="DB3" i="5"/>
  <c r="DA3" i="5"/>
  <c r="CZ3" i="5"/>
  <c r="CY3" i="5"/>
  <c r="CX3" i="5"/>
  <c r="CW3" i="5"/>
  <c r="CV3" i="5"/>
  <c r="CU3" i="5"/>
  <c r="CT3" i="5"/>
  <c r="CS3" i="5"/>
  <c r="CR3" i="5"/>
  <c r="CQ3" i="5"/>
  <c r="CP3" i="5"/>
  <c r="CO3" i="5"/>
  <c r="CN3" i="5"/>
  <c r="CM3" i="5"/>
  <c r="CL3" i="5"/>
  <c r="CK3" i="5"/>
  <c r="CJ3" i="5"/>
  <c r="CI3" i="5"/>
  <c r="CH3" i="5"/>
  <c r="CG3" i="5"/>
  <c r="CF3" i="5"/>
  <c r="CE3" i="5"/>
  <c r="CD3" i="5"/>
  <c r="CC3" i="5"/>
  <c r="CB3" i="5"/>
  <c r="CA3" i="5"/>
  <c r="BZ3" i="5"/>
  <c r="BY3" i="5"/>
  <c r="BX3" i="5"/>
  <c r="BW3" i="5"/>
  <c r="BV3" i="5"/>
  <c r="BU3" i="5"/>
  <c r="BT3" i="5"/>
  <c r="BS3" i="5"/>
  <c r="BR3" i="5"/>
  <c r="BQ3" i="5"/>
  <c r="BP3" i="5"/>
  <c r="BO3" i="5"/>
  <c r="BN3" i="5"/>
  <c r="BM3" i="5"/>
  <c r="BL3" i="5"/>
  <c r="BK3" i="5"/>
  <c r="BJ3" i="5"/>
  <c r="BI3" i="5"/>
  <c r="BH3" i="5"/>
  <c r="BG3" i="5"/>
  <c r="BF3" i="5"/>
  <c r="BE3" i="5"/>
  <c r="BD3" i="5"/>
  <c r="BC3" i="5"/>
  <c r="BB3" i="5"/>
  <c r="BA3" i="5"/>
  <c r="AZ3" i="5"/>
  <c r="AY3" i="5"/>
  <c r="AX3" i="5"/>
  <c r="AW3" i="5"/>
  <c r="AV3" i="5"/>
  <c r="AU3" i="5"/>
  <c r="AT3" i="5"/>
  <c r="AS3" i="5"/>
  <c r="AR3" i="5"/>
  <c r="AQ3" i="5"/>
  <c r="AP3" i="5"/>
  <c r="AO3" i="5"/>
  <c r="AN3" i="5"/>
  <c r="AM3" i="5"/>
  <c r="AL3" i="5"/>
  <c r="AK3" i="5"/>
  <c r="AJ3" i="5"/>
  <c r="AI3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EV2" i="5"/>
  <c r="EU2" i="5"/>
  <c r="ET2" i="5"/>
  <c r="ES2" i="5"/>
  <c r="ER2" i="5"/>
  <c r="EQ2" i="5"/>
  <c r="EP2" i="5"/>
  <c r="EO2" i="5"/>
  <c r="EN2" i="5"/>
  <c r="EM2" i="5"/>
  <c r="EL2" i="5"/>
  <c r="EK2" i="5"/>
  <c r="EJ2" i="5"/>
  <c r="EI2" i="5"/>
  <c r="EH2" i="5"/>
  <c r="EG2" i="5"/>
  <c r="EF2" i="5"/>
  <c r="EE2" i="5"/>
  <c r="ED2" i="5"/>
  <c r="EC2" i="5"/>
  <c r="EB2" i="5"/>
  <c r="EA2" i="5"/>
  <c r="DZ2" i="5"/>
  <c r="DY2" i="5"/>
  <c r="DX2" i="5"/>
  <c r="DW2" i="5"/>
  <c r="DV2" i="5"/>
  <c r="DU2" i="5"/>
  <c r="DT2" i="5"/>
  <c r="DS2" i="5"/>
  <c r="DR2" i="5"/>
  <c r="DQ2" i="5"/>
  <c r="DP2" i="5"/>
  <c r="DO2" i="5"/>
  <c r="DN2" i="5"/>
  <c r="DM2" i="5"/>
  <c r="DL2" i="5"/>
  <c r="DK2" i="5"/>
  <c r="DJ2" i="5"/>
  <c r="DI2" i="5"/>
  <c r="DH2" i="5"/>
  <c r="DG2" i="5"/>
  <c r="DF2" i="5"/>
  <c r="DE2" i="5"/>
  <c r="DD2" i="5"/>
  <c r="DC2" i="5"/>
  <c r="DB2" i="5"/>
  <c r="DA2" i="5"/>
  <c r="CZ2" i="5"/>
  <c r="CY2" i="5"/>
  <c r="CX2" i="5"/>
  <c r="CW2" i="5"/>
  <c r="CV2" i="5"/>
  <c r="CU2" i="5"/>
  <c r="CT2" i="5"/>
  <c r="CS2" i="5"/>
  <c r="CR2" i="5"/>
  <c r="CQ2" i="5"/>
  <c r="CP2" i="5"/>
  <c r="CO2" i="5"/>
  <c r="CN2" i="5"/>
  <c r="CM2" i="5"/>
  <c r="CL2" i="5"/>
  <c r="CK2" i="5"/>
  <c r="CJ2" i="5"/>
  <c r="CI2" i="5"/>
  <c r="CH2" i="5"/>
  <c r="CG2" i="5"/>
  <c r="CF2" i="5"/>
  <c r="CE2" i="5"/>
  <c r="CD2" i="5"/>
  <c r="CC2" i="5"/>
  <c r="CB2" i="5"/>
  <c r="CA2" i="5"/>
  <c r="BZ2" i="5"/>
  <c r="BY2" i="5"/>
  <c r="BX2" i="5"/>
  <c r="BW2" i="5"/>
  <c r="BV2" i="5"/>
  <c r="BU2" i="5"/>
  <c r="BT2" i="5"/>
  <c r="BS2" i="5"/>
  <c r="BR2" i="5"/>
  <c r="BQ2" i="5"/>
  <c r="BP2" i="5"/>
  <c r="BO2" i="5"/>
  <c r="BN2" i="5"/>
  <c r="BM2" i="5"/>
  <c r="BL2" i="5"/>
  <c r="BK2" i="5"/>
  <c r="BJ2" i="5"/>
  <c r="BI2" i="5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EV1" i="5"/>
  <c r="EU1" i="5"/>
  <c r="ET1" i="5"/>
  <c r="ES1" i="5"/>
  <c r="ER1" i="5"/>
  <c r="EQ1" i="5"/>
  <c r="EP1" i="5"/>
  <c r="EO1" i="5"/>
  <c r="EN1" i="5"/>
  <c r="EM1" i="5"/>
  <c r="EL1" i="5"/>
  <c r="EK1" i="5"/>
  <c r="EJ1" i="5"/>
  <c r="EI1" i="5"/>
  <c r="EH1" i="5"/>
  <c r="EG1" i="5"/>
  <c r="EF1" i="5"/>
  <c r="EE1" i="5"/>
  <c r="ED1" i="5"/>
  <c r="EC1" i="5"/>
  <c r="EB1" i="5"/>
  <c r="EA1" i="5"/>
  <c r="DZ1" i="5"/>
  <c r="DY1" i="5"/>
  <c r="DX1" i="5"/>
  <c r="DW1" i="5"/>
  <c r="DV1" i="5"/>
  <c r="DU1" i="5"/>
  <c r="DT1" i="5"/>
  <c r="DS1" i="5"/>
  <c r="DR1" i="5"/>
  <c r="DQ1" i="5"/>
  <c r="DP1" i="5"/>
  <c r="DO1" i="5"/>
  <c r="DN1" i="5"/>
  <c r="DM1" i="5"/>
  <c r="DL1" i="5"/>
  <c r="DK1" i="5"/>
  <c r="DJ1" i="5"/>
  <c r="DI1" i="5"/>
  <c r="DH1" i="5"/>
  <c r="DG1" i="5"/>
  <c r="DF1" i="5"/>
  <c r="DE1" i="5"/>
  <c r="DD1" i="5"/>
  <c r="DC1" i="5"/>
  <c r="DB1" i="5"/>
  <c r="DA1" i="5"/>
  <c r="CZ1" i="5"/>
  <c r="CY1" i="5"/>
  <c r="CX1" i="5"/>
  <c r="CW1" i="5"/>
  <c r="CV1" i="5"/>
  <c r="CU1" i="5"/>
  <c r="CT1" i="5"/>
  <c r="CS1" i="5"/>
  <c r="CR1" i="5"/>
  <c r="CQ1" i="5"/>
  <c r="CP1" i="5"/>
  <c r="CO1" i="5"/>
  <c r="CN1" i="5"/>
  <c r="CM1" i="5"/>
  <c r="CL1" i="5"/>
  <c r="CK1" i="5"/>
  <c r="CJ1" i="5"/>
  <c r="CI1" i="5"/>
  <c r="CH1" i="5"/>
  <c r="CG1" i="5"/>
  <c r="CF1" i="5"/>
  <c r="CE1" i="5"/>
  <c r="CD1" i="5"/>
  <c r="CC1" i="5"/>
  <c r="CB1" i="5"/>
  <c r="CA1" i="5"/>
  <c r="BZ1" i="5"/>
  <c r="BY1" i="5"/>
  <c r="BX1" i="5"/>
  <c r="BW1" i="5"/>
  <c r="BV1" i="5"/>
  <c r="BU1" i="5"/>
  <c r="BT1" i="5"/>
  <c r="BS1" i="5"/>
  <c r="BR1" i="5"/>
  <c r="BQ1" i="5"/>
  <c r="BP1" i="5"/>
  <c r="BO1" i="5"/>
  <c r="BN1" i="5"/>
  <c r="BM1" i="5"/>
  <c r="BL1" i="5"/>
  <c r="BK1" i="5"/>
  <c r="BJ1" i="5"/>
  <c r="BI1" i="5"/>
  <c r="BH1" i="5"/>
  <c r="BG1" i="5"/>
  <c r="BF1" i="5"/>
  <c r="BE1" i="5"/>
  <c r="BD1" i="5"/>
  <c r="BC1" i="5"/>
  <c r="BB1" i="5"/>
  <c r="BA1" i="5"/>
  <c r="AZ1" i="5"/>
  <c r="AY1" i="5"/>
  <c r="AX1" i="5"/>
  <c r="AW1" i="5"/>
  <c r="AV1" i="5"/>
  <c r="AU1" i="5"/>
  <c r="AT1" i="5"/>
  <c r="AS1" i="5"/>
  <c r="AR1" i="5"/>
  <c r="AQ1" i="5"/>
  <c r="AP1" i="5"/>
  <c r="AO1" i="5"/>
  <c r="AN1" i="5"/>
  <c r="AM1" i="5"/>
  <c r="AL1" i="5"/>
  <c r="AK1" i="5"/>
  <c r="AJ1" i="5"/>
  <c r="AI1" i="5"/>
  <c r="AH1" i="5"/>
  <c r="AG1" i="5"/>
  <c r="AF1" i="5"/>
  <c r="AE1" i="5"/>
  <c r="AD1" i="5"/>
  <c r="AC1" i="5"/>
  <c r="AB1" i="5"/>
  <c r="AA1" i="5"/>
  <c r="Z1" i="5"/>
  <c r="Y1" i="5"/>
  <c r="X1" i="5"/>
  <c r="W1" i="5"/>
  <c r="V1" i="5"/>
  <c r="U1" i="5"/>
  <c r="T1" i="5"/>
  <c r="F8" i="4"/>
  <c r="F7" i="4"/>
  <c r="F6" i="4"/>
  <c r="F5" i="4"/>
  <c r="DP150" i="3"/>
  <c r="DO150" i="3"/>
  <c r="DN150" i="3"/>
  <c r="DM150" i="3"/>
  <c r="DL150" i="3"/>
  <c r="DK150" i="3"/>
  <c r="DJ150" i="3"/>
  <c r="DI150" i="3"/>
  <c r="DH150" i="3"/>
  <c r="DG150" i="3"/>
  <c r="DF150" i="3"/>
  <c r="DE150" i="3"/>
  <c r="DD150" i="3"/>
  <c r="DC150" i="3"/>
  <c r="DB150" i="3"/>
  <c r="DA150" i="3"/>
  <c r="CZ150" i="3"/>
  <c r="CY150" i="3"/>
  <c r="CX150" i="3"/>
  <c r="CW150" i="3"/>
  <c r="CV150" i="3"/>
  <c r="CU150" i="3"/>
  <c r="CT150" i="3"/>
  <c r="CS150" i="3"/>
  <c r="CR150" i="3"/>
  <c r="CQ150" i="3"/>
  <c r="CP150" i="3"/>
  <c r="CO150" i="3"/>
  <c r="CN150" i="3"/>
  <c r="CM150" i="3"/>
  <c r="CL150" i="3"/>
  <c r="CK150" i="3"/>
  <c r="CJ150" i="3"/>
  <c r="CI150" i="3"/>
  <c r="CH150" i="3"/>
  <c r="CG150" i="3"/>
  <c r="CF150" i="3"/>
  <c r="CE150" i="3"/>
  <c r="CD150" i="3"/>
  <c r="CC150" i="3"/>
  <c r="CB150" i="3"/>
  <c r="CA150" i="3"/>
  <c r="BZ150" i="3"/>
  <c r="BY150" i="3"/>
  <c r="BX150" i="3"/>
  <c r="BW150" i="3"/>
  <c r="BV150" i="3"/>
  <c r="BU150" i="3"/>
  <c r="BT150" i="3"/>
  <c r="BS150" i="3"/>
  <c r="BR150" i="3"/>
  <c r="BQ150" i="3"/>
  <c r="BP150" i="3"/>
  <c r="BO150" i="3"/>
  <c r="BN150" i="3"/>
  <c r="BM150" i="3"/>
  <c r="BL150" i="3"/>
  <c r="BK150" i="3"/>
  <c r="BJ150" i="3"/>
  <c r="BI150" i="3"/>
  <c r="BH150" i="3"/>
  <c r="BG150" i="3"/>
  <c r="BF150" i="3"/>
  <c r="BE150" i="3"/>
  <c r="BD150" i="3"/>
  <c r="BC150" i="3"/>
  <c r="BB150" i="3"/>
  <c r="BA150" i="3"/>
  <c r="AZ150" i="3"/>
  <c r="AY150" i="3"/>
  <c r="AX150" i="3"/>
  <c r="AW150" i="3"/>
  <c r="AV150" i="3"/>
  <c r="AU150" i="3"/>
  <c r="AT150" i="3"/>
  <c r="AS150" i="3"/>
  <c r="AR150" i="3"/>
  <c r="AQ150" i="3"/>
  <c r="AP150" i="3"/>
  <c r="AO150" i="3"/>
  <c r="AN150" i="3"/>
  <c r="AM150" i="3"/>
  <c r="AL150" i="3"/>
  <c r="AK150" i="3"/>
  <c r="AJ150" i="3"/>
  <c r="AI150" i="3"/>
  <c r="AH150" i="3"/>
  <c r="AG150" i="3"/>
  <c r="AF150" i="3"/>
  <c r="AE150" i="3"/>
  <c r="AD150" i="3"/>
  <c r="AC150" i="3"/>
  <c r="AB150" i="3"/>
  <c r="AA150" i="3"/>
  <c r="Z150" i="3"/>
  <c r="Y150" i="3"/>
  <c r="X150" i="3"/>
  <c r="W150" i="3"/>
  <c r="V150" i="3"/>
  <c r="U150" i="3"/>
  <c r="T150" i="3"/>
  <c r="S150" i="3"/>
  <c r="R150" i="3"/>
  <c r="Q150" i="3"/>
  <c r="P150" i="3"/>
  <c r="O150" i="3"/>
  <c r="N150" i="3"/>
  <c r="M150" i="3"/>
  <c r="L150" i="3"/>
  <c r="K150" i="3"/>
  <c r="J150" i="3"/>
  <c r="I150" i="3"/>
  <c r="H150" i="3"/>
  <c r="G150" i="3"/>
  <c r="F150" i="3"/>
  <c r="E150" i="3"/>
  <c r="D150" i="3"/>
  <c r="C150" i="3"/>
  <c r="B150" i="3"/>
  <c r="DP147" i="3"/>
  <c r="DO147" i="3"/>
  <c r="DN147" i="3"/>
  <c r="DM147" i="3"/>
  <c r="DL147" i="3"/>
  <c r="DK147" i="3"/>
  <c r="DJ147" i="3"/>
  <c r="DI147" i="3"/>
  <c r="DH147" i="3"/>
  <c r="DG147" i="3"/>
  <c r="DF147" i="3"/>
  <c r="DE147" i="3"/>
  <c r="DD147" i="3"/>
  <c r="DC147" i="3"/>
  <c r="DB147" i="3"/>
  <c r="DA147" i="3"/>
  <c r="CZ147" i="3"/>
  <c r="CY147" i="3"/>
  <c r="CX147" i="3"/>
  <c r="CW147" i="3"/>
  <c r="CV147" i="3"/>
  <c r="CU147" i="3"/>
  <c r="CT147" i="3"/>
  <c r="CS147" i="3"/>
  <c r="CR147" i="3"/>
  <c r="CQ147" i="3"/>
  <c r="CP147" i="3"/>
  <c r="CO147" i="3"/>
  <c r="CN147" i="3"/>
  <c r="CM147" i="3"/>
  <c r="CL147" i="3"/>
  <c r="CK147" i="3"/>
  <c r="CJ147" i="3"/>
  <c r="CI147" i="3"/>
  <c r="CH147" i="3"/>
  <c r="CG147" i="3"/>
  <c r="CF147" i="3"/>
  <c r="CE147" i="3"/>
  <c r="CD147" i="3"/>
  <c r="CC147" i="3"/>
  <c r="CB147" i="3"/>
  <c r="CA147" i="3"/>
  <c r="BZ147" i="3"/>
  <c r="BY147" i="3"/>
  <c r="BX147" i="3"/>
  <c r="BW147" i="3"/>
  <c r="BV147" i="3"/>
  <c r="BU147" i="3"/>
  <c r="BT147" i="3"/>
  <c r="BS147" i="3"/>
  <c r="BR147" i="3"/>
  <c r="BQ147" i="3"/>
  <c r="BP147" i="3"/>
  <c r="BO147" i="3"/>
  <c r="BN147" i="3"/>
  <c r="BM147" i="3"/>
  <c r="BL147" i="3"/>
  <c r="BK147" i="3"/>
  <c r="BJ147" i="3"/>
  <c r="BI147" i="3"/>
  <c r="BH147" i="3"/>
  <c r="BG147" i="3"/>
  <c r="BF147" i="3"/>
  <c r="BE147" i="3"/>
  <c r="BD147" i="3"/>
  <c r="BC147" i="3"/>
  <c r="BB147" i="3"/>
  <c r="BA147" i="3"/>
  <c r="AZ147" i="3"/>
  <c r="AY147" i="3"/>
  <c r="AX147" i="3"/>
  <c r="AW147" i="3"/>
  <c r="AV147" i="3"/>
  <c r="AU147" i="3"/>
  <c r="AT147" i="3"/>
  <c r="AS147" i="3"/>
  <c r="AR147" i="3"/>
  <c r="AQ147" i="3"/>
  <c r="AP147" i="3"/>
  <c r="AO147" i="3"/>
  <c r="AN147" i="3"/>
  <c r="AM147" i="3"/>
  <c r="AL147" i="3"/>
  <c r="AK147" i="3"/>
  <c r="AJ147" i="3"/>
  <c r="AI147" i="3"/>
  <c r="AH147" i="3"/>
  <c r="AG147" i="3"/>
  <c r="AF147" i="3"/>
  <c r="AE147" i="3"/>
  <c r="AD147" i="3"/>
  <c r="AC147" i="3"/>
  <c r="AB147" i="3"/>
  <c r="AA147" i="3"/>
  <c r="Z147" i="3"/>
  <c r="Y147" i="3"/>
  <c r="X147" i="3"/>
  <c r="W147" i="3"/>
  <c r="V147" i="3"/>
  <c r="U147" i="3"/>
  <c r="T147" i="3"/>
  <c r="S147" i="3"/>
  <c r="R147" i="3"/>
  <c r="Q147" i="3"/>
  <c r="P147" i="3"/>
  <c r="O147" i="3"/>
  <c r="N147" i="3"/>
  <c r="M147" i="3"/>
  <c r="L147" i="3"/>
  <c r="K147" i="3"/>
  <c r="J147" i="3"/>
  <c r="I147" i="3"/>
  <c r="H147" i="3"/>
  <c r="G147" i="3"/>
  <c r="F147" i="3"/>
  <c r="E147" i="3"/>
  <c r="D147" i="3"/>
  <c r="C147" i="3"/>
  <c r="B147" i="3"/>
  <c r="DP145" i="3"/>
  <c r="DO145" i="3"/>
  <c r="DN145" i="3"/>
  <c r="DM145" i="3"/>
  <c r="DL145" i="3"/>
  <c r="DK145" i="3"/>
  <c r="DJ145" i="3"/>
  <c r="DI145" i="3"/>
  <c r="DH145" i="3"/>
  <c r="DG145" i="3"/>
  <c r="DF145" i="3"/>
  <c r="DE145" i="3"/>
  <c r="DD145" i="3"/>
  <c r="DC145" i="3"/>
  <c r="DB145" i="3"/>
  <c r="DA145" i="3"/>
  <c r="CZ145" i="3"/>
  <c r="CY145" i="3"/>
  <c r="CX145" i="3"/>
  <c r="CW145" i="3"/>
  <c r="CV145" i="3"/>
  <c r="CU145" i="3"/>
  <c r="CT145" i="3"/>
  <c r="CS145" i="3"/>
  <c r="CR145" i="3"/>
  <c r="CQ145" i="3"/>
  <c r="CP145" i="3"/>
  <c r="CO145" i="3"/>
  <c r="CN145" i="3"/>
  <c r="CM145" i="3"/>
  <c r="CL145" i="3"/>
  <c r="CK145" i="3"/>
  <c r="CJ145" i="3"/>
  <c r="CI145" i="3"/>
  <c r="CH145" i="3"/>
  <c r="CG145" i="3"/>
  <c r="CF145" i="3"/>
  <c r="CE145" i="3"/>
  <c r="CD145" i="3"/>
  <c r="CC145" i="3"/>
  <c r="CB145" i="3"/>
  <c r="CA145" i="3"/>
  <c r="BZ145" i="3"/>
  <c r="BY145" i="3"/>
  <c r="BX145" i="3"/>
  <c r="BW145" i="3"/>
  <c r="BV145" i="3"/>
  <c r="BU145" i="3"/>
  <c r="BT145" i="3"/>
  <c r="BS145" i="3"/>
  <c r="BR145" i="3"/>
  <c r="BQ145" i="3"/>
  <c r="BP145" i="3"/>
  <c r="BO145" i="3"/>
  <c r="BN145" i="3"/>
  <c r="BM145" i="3"/>
  <c r="BL145" i="3"/>
  <c r="BK145" i="3"/>
  <c r="BJ145" i="3"/>
  <c r="BI145" i="3"/>
  <c r="BH145" i="3"/>
  <c r="BG145" i="3"/>
  <c r="BF145" i="3"/>
  <c r="BE145" i="3"/>
  <c r="BD145" i="3"/>
  <c r="BC145" i="3"/>
  <c r="BB145" i="3"/>
  <c r="BA145" i="3"/>
  <c r="AZ145" i="3"/>
  <c r="AY145" i="3"/>
  <c r="AX145" i="3"/>
  <c r="AW145" i="3"/>
  <c r="AV145" i="3"/>
  <c r="AU145" i="3"/>
  <c r="AT145" i="3"/>
  <c r="AS145" i="3"/>
  <c r="AR145" i="3"/>
  <c r="AQ145" i="3"/>
  <c r="AP145" i="3"/>
  <c r="AO145" i="3"/>
  <c r="AN145" i="3"/>
  <c r="AM145" i="3"/>
  <c r="AL145" i="3"/>
  <c r="AK145" i="3"/>
  <c r="AJ145" i="3"/>
  <c r="AI145" i="3"/>
  <c r="AH145" i="3"/>
  <c r="AG145" i="3"/>
  <c r="AF145" i="3"/>
  <c r="AE145" i="3"/>
  <c r="AD145" i="3"/>
  <c r="AC145" i="3"/>
  <c r="AB145" i="3"/>
  <c r="AA145" i="3"/>
  <c r="Z145" i="3"/>
  <c r="Y145" i="3"/>
  <c r="X145" i="3"/>
  <c r="W145" i="3"/>
  <c r="V145" i="3"/>
  <c r="U145" i="3"/>
  <c r="T145" i="3"/>
  <c r="S145" i="3"/>
  <c r="R145" i="3"/>
  <c r="Q145" i="3"/>
  <c r="P145" i="3"/>
  <c r="O145" i="3"/>
  <c r="N145" i="3"/>
  <c r="M145" i="3"/>
  <c r="L145" i="3"/>
  <c r="K145" i="3"/>
  <c r="J145" i="3"/>
  <c r="I145" i="3"/>
  <c r="H145" i="3"/>
  <c r="G145" i="3"/>
  <c r="F145" i="3"/>
  <c r="E145" i="3"/>
  <c r="D145" i="3"/>
  <c r="C145" i="3"/>
  <c r="B145" i="3"/>
  <c r="DP143" i="3"/>
  <c r="DO143" i="3"/>
  <c r="DN143" i="3"/>
  <c r="DM143" i="3"/>
  <c r="DL143" i="3"/>
  <c r="DK143" i="3"/>
  <c r="DJ143" i="3"/>
  <c r="DI143" i="3"/>
  <c r="DH143" i="3"/>
  <c r="DG143" i="3"/>
  <c r="DF143" i="3"/>
  <c r="DE143" i="3"/>
  <c r="DD143" i="3"/>
  <c r="DC143" i="3"/>
  <c r="DB143" i="3"/>
  <c r="DA143" i="3"/>
  <c r="CZ143" i="3"/>
  <c r="CY143" i="3"/>
  <c r="CX143" i="3"/>
  <c r="CW143" i="3"/>
  <c r="CV143" i="3"/>
  <c r="CU143" i="3"/>
  <c r="CT143" i="3"/>
  <c r="CS143" i="3"/>
  <c r="CR143" i="3"/>
  <c r="CQ143" i="3"/>
  <c r="CP143" i="3"/>
  <c r="CO143" i="3"/>
  <c r="CN143" i="3"/>
  <c r="CM143" i="3"/>
  <c r="CL143" i="3"/>
  <c r="CK143" i="3"/>
  <c r="CJ143" i="3"/>
  <c r="CI143" i="3"/>
  <c r="CH143" i="3"/>
  <c r="CG143" i="3"/>
  <c r="CF143" i="3"/>
  <c r="CE143" i="3"/>
  <c r="CD143" i="3"/>
  <c r="CC143" i="3"/>
  <c r="CB143" i="3"/>
  <c r="CA143" i="3"/>
  <c r="BZ143" i="3"/>
  <c r="BY143" i="3"/>
  <c r="BX143" i="3"/>
  <c r="BW143" i="3"/>
  <c r="BV143" i="3"/>
  <c r="BU143" i="3"/>
  <c r="BT143" i="3"/>
  <c r="BS143" i="3"/>
  <c r="BR143" i="3"/>
  <c r="BQ143" i="3"/>
  <c r="BP143" i="3"/>
  <c r="BO143" i="3"/>
  <c r="BN143" i="3"/>
  <c r="BM143" i="3"/>
  <c r="BL143" i="3"/>
  <c r="BK143" i="3"/>
  <c r="BJ143" i="3"/>
  <c r="BI143" i="3"/>
  <c r="BH143" i="3"/>
  <c r="BG143" i="3"/>
  <c r="BF143" i="3"/>
  <c r="BE143" i="3"/>
  <c r="BD143" i="3"/>
  <c r="BC143" i="3"/>
  <c r="BB143" i="3"/>
  <c r="BA143" i="3"/>
  <c r="AZ143" i="3"/>
  <c r="AY143" i="3"/>
  <c r="AX143" i="3"/>
  <c r="AW143" i="3"/>
  <c r="AV143" i="3"/>
  <c r="AU143" i="3"/>
  <c r="AT143" i="3"/>
  <c r="AS143" i="3"/>
  <c r="AR143" i="3"/>
  <c r="AQ143" i="3"/>
  <c r="AP143" i="3"/>
  <c r="AO143" i="3"/>
  <c r="AN143" i="3"/>
  <c r="AM143" i="3"/>
  <c r="AL143" i="3"/>
  <c r="AK143" i="3"/>
  <c r="AJ143" i="3"/>
  <c r="AI143" i="3"/>
  <c r="AH143" i="3"/>
  <c r="AG143" i="3"/>
  <c r="AF143" i="3"/>
  <c r="AE143" i="3"/>
  <c r="AD143" i="3"/>
  <c r="AC143" i="3"/>
  <c r="AB143" i="3"/>
  <c r="AA143" i="3"/>
  <c r="Z143" i="3"/>
  <c r="Y143" i="3"/>
  <c r="X143" i="3"/>
  <c r="W143" i="3"/>
  <c r="V143" i="3"/>
  <c r="U143" i="3"/>
  <c r="T143" i="3"/>
  <c r="S143" i="3"/>
  <c r="R143" i="3"/>
  <c r="Q143" i="3"/>
  <c r="P143" i="3"/>
  <c r="O143" i="3"/>
  <c r="N143" i="3"/>
  <c r="M143" i="3"/>
  <c r="L143" i="3"/>
  <c r="K143" i="3"/>
  <c r="J143" i="3"/>
  <c r="I143" i="3"/>
  <c r="H143" i="3"/>
  <c r="G143" i="3"/>
  <c r="F143" i="3"/>
  <c r="E143" i="3"/>
  <c r="D143" i="3"/>
  <c r="C143" i="3"/>
  <c r="B143" i="3"/>
  <c r="DP135" i="3"/>
  <c r="DO135" i="3"/>
  <c r="DN135" i="3"/>
  <c r="DM135" i="3"/>
  <c r="DL135" i="3"/>
  <c r="DK135" i="3"/>
  <c r="DJ135" i="3"/>
  <c r="DI135" i="3"/>
  <c r="DH135" i="3"/>
  <c r="DG135" i="3"/>
  <c r="DF135" i="3"/>
  <c r="DE135" i="3"/>
  <c r="DD135" i="3"/>
  <c r="DC135" i="3"/>
  <c r="DB135" i="3"/>
  <c r="DA135" i="3"/>
  <c r="CZ135" i="3"/>
  <c r="CY135" i="3"/>
  <c r="CX135" i="3"/>
  <c r="CW135" i="3"/>
  <c r="CV135" i="3"/>
  <c r="CU135" i="3"/>
  <c r="CT135" i="3"/>
  <c r="CS135" i="3"/>
  <c r="CR135" i="3"/>
  <c r="CQ135" i="3"/>
  <c r="CP135" i="3"/>
  <c r="CO135" i="3"/>
  <c r="CN135" i="3"/>
  <c r="CM135" i="3"/>
  <c r="CL135" i="3"/>
  <c r="CK135" i="3"/>
  <c r="CJ135" i="3"/>
  <c r="CI135" i="3"/>
  <c r="CH135" i="3"/>
  <c r="CG135" i="3"/>
  <c r="CF135" i="3"/>
  <c r="CE135" i="3"/>
  <c r="CD135" i="3"/>
  <c r="CC135" i="3"/>
  <c r="CB135" i="3"/>
  <c r="CA135" i="3"/>
  <c r="BZ135" i="3"/>
  <c r="BY135" i="3"/>
  <c r="BX135" i="3"/>
  <c r="BW135" i="3"/>
  <c r="BV135" i="3"/>
  <c r="BU135" i="3"/>
  <c r="BT135" i="3"/>
  <c r="BS135" i="3"/>
  <c r="BR135" i="3"/>
  <c r="BQ135" i="3"/>
  <c r="BP135" i="3"/>
  <c r="BO135" i="3"/>
  <c r="BN135" i="3"/>
  <c r="BM135" i="3"/>
  <c r="BL135" i="3"/>
  <c r="BK135" i="3"/>
  <c r="BJ135" i="3"/>
  <c r="BI135" i="3"/>
  <c r="BH135" i="3"/>
  <c r="BG135" i="3"/>
  <c r="BF135" i="3"/>
  <c r="BE135" i="3"/>
  <c r="BD135" i="3"/>
  <c r="BC135" i="3"/>
  <c r="BB135" i="3"/>
  <c r="BA135" i="3"/>
  <c r="AZ135" i="3"/>
  <c r="AY135" i="3"/>
  <c r="AX135" i="3"/>
  <c r="AW135" i="3"/>
  <c r="AV135" i="3"/>
  <c r="AU135" i="3"/>
  <c r="AT135" i="3"/>
  <c r="AS135" i="3"/>
  <c r="AR135" i="3"/>
  <c r="AQ135" i="3"/>
  <c r="AP135" i="3"/>
  <c r="AO135" i="3"/>
  <c r="AN135" i="3"/>
  <c r="AM135" i="3"/>
  <c r="AL135" i="3"/>
  <c r="AK135" i="3"/>
  <c r="AJ135" i="3"/>
  <c r="AI135" i="3"/>
  <c r="AH135" i="3"/>
  <c r="AG135" i="3"/>
  <c r="AF135" i="3"/>
  <c r="AE135" i="3"/>
  <c r="AD135" i="3"/>
  <c r="AC135" i="3"/>
  <c r="AB135" i="3"/>
  <c r="AA135" i="3"/>
  <c r="Z135" i="3"/>
  <c r="Y135" i="3"/>
  <c r="X135" i="3"/>
  <c r="W135" i="3"/>
  <c r="V135" i="3"/>
  <c r="U135" i="3"/>
  <c r="T135" i="3"/>
  <c r="S135" i="3"/>
  <c r="R135" i="3"/>
  <c r="Q135" i="3"/>
  <c r="P135" i="3"/>
  <c r="O135" i="3"/>
  <c r="N135" i="3"/>
  <c r="M135" i="3"/>
  <c r="L135" i="3"/>
  <c r="K135" i="3"/>
  <c r="J135" i="3"/>
  <c r="I135" i="3"/>
  <c r="H135" i="3"/>
  <c r="G135" i="3"/>
  <c r="F135" i="3"/>
  <c r="E135" i="3"/>
  <c r="D135" i="3"/>
  <c r="C135" i="3"/>
  <c r="B135" i="3"/>
  <c r="DP134" i="3"/>
  <c r="DO134" i="3"/>
  <c r="DN134" i="3"/>
  <c r="DM134" i="3"/>
  <c r="DL134" i="3"/>
  <c r="DK134" i="3"/>
  <c r="DJ134" i="3"/>
  <c r="DI134" i="3"/>
  <c r="DH134" i="3"/>
  <c r="DG134" i="3"/>
  <c r="DF134" i="3"/>
  <c r="DE134" i="3"/>
  <c r="DD134" i="3"/>
  <c r="DC134" i="3"/>
  <c r="DB134" i="3"/>
  <c r="DA134" i="3"/>
  <c r="CZ134" i="3"/>
  <c r="CY134" i="3"/>
  <c r="CX134" i="3"/>
  <c r="CW134" i="3"/>
  <c r="CV134" i="3"/>
  <c r="CU134" i="3"/>
  <c r="CT134" i="3"/>
  <c r="CS134" i="3"/>
  <c r="CR134" i="3"/>
  <c r="CQ134" i="3"/>
  <c r="CP134" i="3"/>
  <c r="CO134" i="3"/>
  <c r="CN134" i="3"/>
  <c r="CM134" i="3"/>
  <c r="CL134" i="3"/>
  <c r="CK134" i="3"/>
  <c r="CJ134" i="3"/>
  <c r="CI134" i="3"/>
  <c r="CH134" i="3"/>
  <c r="CG134" i="3"/>
  <c r="CF134" i="3"/>
  <c r="CE134" i="3"/>
  <c r="CD134" i="3"/>
  <c r="CC134" i="3"/>
  <c r="CB134" i="3"/>
  <c r="CA134" i="3"/>
  <c r="BZ134" i="3"/>
  <c r="BY134" i="3"/>
  <c r="BX134" i="3"/>
  <c r="BW134" i="3"/>
  <c r="BV134" i="3"/>
  <c r="BU134" i="3"/>
  <c r="BT134" i="3"/>
  <c r="BS134" i="3"/>
  <c r="BR134" i="3"/>
  <c r="BQ134" i="3"/>
  <c r="BP134" i="3"/>
  <c r="BO134" i="3"/>
  <c r="BN134" i="3"/>
  <c r="BM134" i="3"/>
  <c r="BL134" i="3"/>
  <c r="BK134" i="3"/>
  <c r="BJ134" i="3"/>
  <c r="BI134" i="3"/>
  <c r="BH134" i="3"/>
  <c r="BG134" i="3"/>
  <c r="BF134" i="3"/>
  <c r="BE134" i="3"/>
  <c r="BD134" i="3"/>
  <c r="BC134" i="3"/>
  <c r="BB134" i="3"/>
  <c r="BA134" i="3"/>
  <c r="AZ134" i="3"/>
  <c r="AY134" i="3"/>
  <c r="AX134" i="3"/>
  <c r="AW134" i="3"/>
  <c r="AV134" i="3"/>
  <c r="AU134" i="3"/>
  <c r="AT134" i="3"/>
  <c r="AS134" i="3"/>
  <c r="AR134" i="3"/>
  <c r="AQ134" i="3"/>
  <c r="AP134" i="3"/>
  <c r="AO134" i="3"/>
  <c r="AN134" i="3"/>
  <c r="AM134" i="3"/>
  <c r="AL134" i="3"/>
  <c r="AK134" i="3"/>
  <c r="AJ134" i="3"/>
  <c r="AI134" i="3"/>
  <c r="AH134" i="3"/>
  <c r="AG134" i="3"/>
  <c r="AF134" i="3"/>
  <c r="AE134" i="3"/>
  <c r="AD134" i="3"/>
  <c r="AC134" i="3"/>
  <c r="AB134" i="3"/>
  <c r="AA134" i="3"/>
  <c r="Z134" i="3"/>
  <c r="Y134" i="3"/>
  <c r="X134" i="3"/>
  <c r="W134" i="3"/>
  <c r="V134" i="3"/>
  <c r="U134" i="3"/>
  <c r="T134" i="3"/>
  <c r="S134" i="3"/>
  <c r="R134" i="3"/>
  <c r="Q134" i="3"/>
  <c r="P134" i="3"/>
  <c r="O134" i="3"/>
  <c r="N134" i="3"/>
  <c r="M134" i="3"/>
  <c r="L134" i="3"/>
  <c r="K134" i="3"/>
  <c r="J134" i="3"/>
  <c r="I134" i="3"/>
  <c r="H134" i="3"/>
  <c r="G134" i="3"/>
  <c r="F134" i="3"/>
  <c r="E134" i="3"/>
  <c r="D134" i="3"/>
  <c r="C134" i="3"/>
  <c r="B134" i="3"/>
  <c r="DP133" i="3"/>
  <c r="DO133" i="3"/>
  <c r="DN133" i="3"/>
  <c r="DM133" i="3"/>
  <c r="DL133" i="3"/>
  <c r="DK133" i="3"/>
  <c r="DJ133" i="3"/>
  <c r="DI133" i="3"/>
  <c r="DH133" i="3"/>
  <c r="DG133" i="3"/>
  <c r="DF133" i="3"/>
  <c r="DE133" i="3"/>
  <c r="DD133" i="3"/>
  <c r="DC133" i="3"/>
  <c r="DB133" i="3"/>
  <c r="DA133" i="3"/>
  <c r="CZ133" i="3"/>
  <c r="CY133" i="3"/>
  <c r="CX133" i="3"/>
  <c r="CW133" i="3"/>
  <c r="CV133" i="3"/>
  <c r="CU133" i="3"/>
  <c r="CT133" i="3"/>
  <c r="CS133" i="3"/>
  <c r="CR133" i="3"/>
  <c r="CQ133" i="3"/>
  <c r="CP133" i="3"/>
  <c r="CO133" i="3"/>
  <c r="CN133" i="3"/>
  <c r="CM133" i="3"/>
  <c r="CL133" i="3"/>
  <c r="CK133" i="3"/>
  <c r="CJ133" i="3"/>
  <c r="CI133" i="3"/>
  <c r="CH133" i="3"/>
  <c r="CG133" i="3"/>
  <c r="CF133" i="3"/>
  <c r="CE133" i="3"/>
  <c r="CD133" i="3"/>
  <c r="CC133" i="3"/>
  <c r="CB133" i="3"/>
  <c r="CA133" i="3"/>
  <c r="BZ133" i="3"/>
  <c r="BY133" i="3"/>
  <c r="BX133" i="3"/>
  <c r="BW133" i="3"/>
  <c r="BV133" i="3"/>
  <c r="BU133" i="3"/>
  <c r="BT133" i="3"/>
  <c r="BS133" i="3"/>
  <c r="BR133" i="3"/>
  <c r="BQ133" i="3"/>
  <c r="BP133" i="3"/>
  <c r="BO133" i="3"/>
  <c r="BN133" i="3"/>
  <c r="BM133" i="3"/>
  <c r="BL133" i="3"/>
  <c r="BK133" i="3"/>
  <c r="BJ133" i="3"/>
  <c r="BI133" i="3"/>
  <c r="BH133" i="3"/>
  <c r="BG133" i="3"/>
  <c r="BF133" i="3"/>
  <c r="BE133" i="3"/>
  <c r="BD133" i="3"/>
  <c r="BC133" i="3"/>
  <c r="BB133" i="3"/>
  <c r="BA133" i="3"/>
  <c r="AZ133" i="3"/>
  <c r="AY133" i="3"/>
  <c r="AX133" i="3"/>
  <c r="AW133" i="3"/>
  <c r="AV133" i="3"/>
  <c r="AU133" i="3"/>
  <c r="AT133" i="3"/>
  <c r="AS133" i="3"/>
  <c r="AR133" i="3"/>
  <c r="AQ133" i="3"/>
  <c r="AP133" i="3"/>
  <c r="AO133" i="3"/>
  <c r="AN133" i="3"/>
  <c r="AM133" i="3"/>
  <c r="AL133" i="3"/>
  <c r="AK133" i="3"/>
  <c r="AJ133" i="3"/>
  <c r="AI133" i="3"/>
  <c r="AH133" i="3"/>
  <c r="AG133" i="3"/>
  <c r="AF133" i="3"/>
  <c r="AE133" i="3"/>
  <c r="AD133" i="3"/>
  <c r="AC133" i="3"/>
  <c r="AB133" i="3"/>
  <c r="AA133" i="3"/>
  <c r="Z133" i="3"/>
  <c r="Y133" i="3"/>
  <c r="X133" i="3"/>
  <c r="W133" i="3"/>
  <c r="V133" i="3"/>
  <c r="U133" i="3"/>
  <c r="T133" i="3"/>
  <c r="S133" i="3"/>
  <c r="R133" i="3"/>
  <c r="Q133" i="3"/>
  <c r="P133" i="3"/>
  <c r="O133" i="3"/>
  <c r="N133" i="3"/>
  <c r="M133" i="3"/>
  <c r="L133" i="3"/>
  <c r="K133" i="3"/>
  <c r="J133" i="3"/>
  <c r="I133" i="3"/>
  <c r="H133" i="3"/>
  <c r="G133" i="3"/>
  <c r="F133" i="3"/>
  <c r="E133" i="3"/>
  <c r="D133" i="3"/>
  <c r="C133" i="3"/>
  <c r="B133" i="3"/>
  <c r="DP132" i="3"/>
  <c r="DO132" i="3"/>
  <c r="DN132" i="3"/>
  <c r="DM132" i="3"/>
  <c r="DL132" i="3"/>
  <c r="DK132" i="3"/>
  <c r="DJ132" i="3"/>
  <c r="DI132" i="3"/>
  <c r="DH132" i="3"/>
  <c r="DG132" i="3"/>
  <c r="DF132" i="3"/>
  <c r="DE132" i="3"/>
  <c r="DD132" i="3"/>
  <c r="DC132" i="3"/>
  <c r="DB132" i="3"/>
  <c r="DA132" i="3"/>
  <c r="CZ132" i="3"/>
  <c r="CY132" i="3"/>
  <c r="CX132" i="3"/>
  <c r="CW132" i="3"/>
  <c r="CV132" i="3"/>
  <c r="CU132" i="3"/>
  <c r="CT132" i="3"/>
  <c r="CS132" i="3"/>
  <c r="CR132" i="3"/>
  <c r="CQ132" i="3"/>
  <c r="CP132" i="3"/>
  <c r="CO132" i="3"/>
  <c r="CN132" i="3"/>
  <c r="CM132" i="3"/>
  <c r="CL132" i="3"/>
  <c r="CK132" i="3"/>
  <c r="CJ132" i="3"/>
  <c r="CI132" i="3"/>
  <c r="CH132" i="3"/>
  <c r="CG132" i="3"/>
  <c r="CF132" i="3"/>
  <c r="CE132" i="3"/>
  <c r="CD132" i="3"/>
  <c r="CC132" i="3"/>
  <c r="CB132" i="3"/>
  <c r="CA132" i="3"/>
  <c r="BZ132" i="3"/>
  <c r="BY132" i="3"/>
  <c r="BX132" i="3"/>
  <c r="BW132" i="3"/>
  <c r="BV132" i="3"/>
  <c r="BU132" i="3"/>
  <c r="BT132" i="3"/>
  <c r="BS132" i="3"/>
  <c r="BR132" i="3"/>
  <c r="BQ132" i="3"/>
  <c r="BP132" i="3"/>
  <c r="BO132" i="3"/>
  <c r="BN132" i="3"/>
  <c r="BM132" i="3"/>
  <c r="BL132" i="3"/>
  <c r="BK132" i="3"/>
  <c r="BJ132" i="3"/>
  <c r="BI132" i="3"/>
  <c r="BH132" i="3"/>
  <c r="BG132" i="3"/>
  <c r="BF132" i="3"/>
  <c r="BE132" i="3"/>
  <c r="BD132" i="3"/>
  <c r="BC132" i="3"/>
  <c r="BB132" i="3"/>
  <c r="BA132" i="3"/>
  <c r="AZ132" i="3"/>
  <c r="AY132" i="3"/>
  <c r="AX132" i="3"/>
  <c r="AW132" i="3"/>
  <c r="AV132" i="3"/>
  <c r="AU132" i="3"/>
  <c r="AT132" i="3"/>
  <c r="AS132" i="3"/>
  <c r="AR132" i="3"/>
  <c r="AQ132" i="3"/>
  <c r="AP132" i="3"/>
  <c r="AO132" i="3"/>
  <c r="AN132" i="3"/>
  <c r="AM132" i="3"/>
  <c r="AL132" i="3"/>
  <c r="AK132" i="3"/>
  <c r="AJ132" i="3"/>
  <c r="AI132" i="3"/>
  <c r="AH132" i="3"/>
  <c r="AG132" i="3"/>
  <c r="AF132" i="3"/>
  <c r="AE132" i="3"/>
  <c r="AD132" i="3"/>
  <c r="AC132" i="3"/>
  <c r="AB132" i="3"/>
  <c r="AA132" i="3"/>
  <c r="Z132" i="3"/>
  <c r="Y132" i="3"/>
  <c r="X132" i="3"/>
  <c r="W132" i="3"/>
  <c r="V132" i="3"/>
  <c r="U132" i="3"/>
  <c r="T132" i="3"/>
  <c r="S132" i="3"/>
  <c r="R132" i="3"/>
  <c r="Q132" i="3"/>
  <c r="P132" i="3"/>
  <c r="O132" i="3"/>
  <c r="N132" i="3"/>
  <c r="M132" i="3"/>
  <c r="L132" i="3"/>
  <c r="K132" i="3"/>
  <c r="J132" i="3"/>
  <c r="I132" i="3"/>
  <c r="H132" i="3"/>
  <c r="G132" i="3"/>
  <c r="F132" i="3"/>
  <c r="E132" i="3"/>
  <c r="D132" i="3"/>
  <c r="C132" i="3"/>
  <c r="B132" i="3"/>
  <c r="DP129" i="3"/>
  <c r="DO129" i="3"/>
  <c r="DN129" i="3"/>
  <c r="DM129" i="3"/>
  <c r="DL129" i="3"/>
  <c r="DK129" i="3"/>
  <c r="DJ129" i="3"/>
  <c r="DI129" i="3"/>
  <c r="DH129" i="3"/>
  <c r="DG129" i="3"/>
  <c r="DF129" i="3"/>
  <c r="DE129" i="3"/>
  <c r="DD129" i="3"/>
  <c r="DC129" i="3"/>
  <c r="DB129" i="3"/>
  <c r="DA129" i="3"/>
  <c r="CZ129" i="3"/>
  <c r="CY129" i="3"/>
  <c r="CX129" i="3"/>
  <c r="CW129" i="3"/>
  <c r="CV129" i="3"/>
  <c r="CU129" i="3"/>
  <c r="CT129" i="3"/>
  <c r="CS129" i="3"/>
  <c r="CR129" i="3"/>
  <c r="CQ129" i="3"/>
  <c r="CP129" i="3"/>
  <c r="CO129" i="3"/>
  <c r="CN129" i="3"/>
  <c r="CM129" i="3"/>
  <c r="CL129" i="3"/>
  <c r="CK129" i="3"/>
  <c r="CJ129" i="3"/>
  <c r="CI129" i="3"/>
  <c r="CH129" i="3"/>
  <c r="CG129" i="3"/>
  <c r="CF129" i="3"/>
  <c r="CE129" i="3"/>
  <c r="CD129" i="3"/>
  <c r="CC129" i="3"/>
  <c r="CB129" i="3"/>
  <c r="CA129" i="3"/>
  <c r="BZ129" i="3"/>
  <c r="BY129" i="3"/>
  <c r="BX129" i="3"/>
  <c r="BW129" i="3"/>
  <c r="BV129" i="3"/>
  <c r="BU129" i="3"/>
  <c r="BT129" i="3"/>
  <c r="BS129" i="3"/>
  <c r="BR129" i="3"/>
  <c r="BQ129" i="3"/>
  <c r="BP129" i="3"/>
  <c r="BO129" i="3"/>
  <c r="BN129" i="3"/>
  <c r="BM129" i="3"/>
  <c r="BL129" i="3"/>
  <c r="BK129" i="3"/>
  <c r="BJ129" i="3"/>
  <c r="BI129" i="3"/>
  <c r="BH129" i="3"/>
  <c r="BG129" i="3"/>
  <c r="BF129" i="3"/>
  <c r="BE129" i="3"/>
  <c r="BD129" i="3"/>
  <c r="BC129" i="3"/>
  <c r="BB129" i="3"/>
  <c r="BA129" i="3"/>
  <c r="AZ129" i="3"/>
  <c r="AY129" i="3"/>
  <c r="AX129" i="3"/>
  <c r="AW129" i="3"/>
  <c r="AV129" i="3"/>
  <c r="AU129" i="3"/>
  <c r="AT129" i="3"/>
  <c r="AS129" i="3"/>
  <c r="AR129" i="3"/>
  <c r="AQ129" i="3"/>
  <c r="AP129" i="3"/>
  <c r="AO129" i="3"/>
  <c r="AN129" i="3"/>
  <c r="AM129" i="3"/>
  <c r="AL129" i="3"/>
  <c r="AK129" i="3"/>
  <c r="AJ129" i="3"/>
  <c r="AI129" i="3"/>
  <c r="AH129" i="3"/>
  <c r="AG129" i="3"/>
  <c r="AF129" i="3"/>
  <c r="AE129" i="3"/>
  <c r="AD129" i="3"/>
  <c r="AC129" i="3"/>
  <c r="AB129" i="3"/>
  <c r="AA129" i="3"/>
  <c r="Z129" i="3"/>
  <c r="Y129" i="3"/>
  <c r="X129" i="3"/>
  <c r="W129" i="3"/>
  <c r="V129" i="3"/>
  <c r="U129" i="3"/>
  <c r="T129" i="3"/>
  <c r="S129" i="3"/>
  <c r="R129" i="3"/>
  <c r="Q129" i="3"/>
  <c r="P129" i="3"/>
  <c r="O129" i="3"/>
  <c r="N129" i="3"/>
  <c r="M129" i="3"/>
  <c r="L129" i="3"/>
  <c r="K129" i="3"/>
  <c r="J129" i="3"/>
  <c r="I129" i="3"/>
  <c r="H129" i="3"/>
  <c r="G129" i="3"/>
  <c r="F129" i="3"/>
  <c r="E129" i="3"/>
  <c r="D129" i="3"/>
  <c r="C129" i="3"/>
  <c r="B129" i="3"/>
  <c r="DP128" i="3"/>
  <c r="DO128" i="3"/>
  <c r="DN128" i="3"/>
  <c r="DM128" i="3"/>
  <c r="DL128" i="3"/>
  <c r="DK128" i="3"/>
  <c r="DJ128" i="3"/>
  <c r="DI128" i="3"/>
  <c r="DH128" i="3"/>
  <c r="DG128" i="3"/>
  <c r="DF128" i="3"/>
  <c r="DE128" i="3"/>
  <c r="DD128" i="3"/>
  <c r="DC128" i="3"/>
  <c r="DB128" i="3"/>
  <c r="DA128" i="3"/>
  <c r="CZ128" i="3"/>
  <c r="CY128" i="3"/>
  <c r="CX128" i="3"/>
  <c r="CW128" i="3"/>
  <c r="CV128" i="3"/>
  <c r="CU128" i="3"/>
  <c r="CT128" i="3"/>
  <c r="CS128" i="3"/>
  <c r="CR128" i="3"/>
  <c r="CQ128" i="3"/>
  <c r="CP128" i="3"/>
  <c r="CO128" i="3"/>
  <c r="CN128" i="3"/>
  <c r="CM128" i="3"/>
  <c r="CL128" i="3"/>
  <c r="CK128" i="3"/>
  <c r="CJ128" i="3"/>
  <c r="CI128" i="3"/>
  <c r="CH128" i="3"/>
  <c r="CG128" i="3"/>
  <c r="CF128" i="3"/>
  <c r="CE128" i="3"/>
  <c r="CD128" i="3"/>
  <c r="CC128" i="3"/>
  <c r="CB128" i="3"/>
  <c r="CA128" i="3"/>
  <c r="BZ128" i="3"/>
  <c r="BY128" i="3"/>
  <c r="BX128" i="3"/>
  <c r="BW128" i="3"/>
  <c r="BV128" i="3"/>
  <c r="BU128" i="3"/>
  <c r="BT128" i="3"/>
  <c r="BS128" i="3"/>
  <c r="BR128" i="3"/>
  <c r="BQ128" i="3"/>
  <c r="BP128" i="3"/>
  <c r="BO128" i="3"/>
  <c r="BN128" i="3"/>
  <c r="BM128" i="3"/>
  <c r="BL128" i="3"/>
  <c r="BK128" i="3"/>
  <c r="BJ128" i="3"/>
  <c r="BI128" i="3"/>
  <c r="BH128" i="3"/>
  <c r="BG128" i="3"/>
  <c r="BF128" i="3"/>
  <c r="BE128" i="3"/>
  <c r="BD128" i="3"/>
  <c r="BC128" i="3"/>
  <c r="BB128" i="3"/>
  <c r="BA128" i="3"/>
  <c r="AZ128" i="3"/>
  <c r="AY128" i="3"/>
  <c r="AX128" i="3"/>
  <c r="AW128" i="3"/>
  <c r="AV128" i="3"/>
  <c r="AU128" i="3"/>
  <c r="AT128" i="3"/>
  <c r="AS128" i="3"/>
  <c r="AR128" i="3"/>
  <c r="AQ128" i="3"/>
  <c r="AP128" i="3"/>
  <c r="AO128" i="3"/>
  <c r="AN128" i="3"/>
  <c r="AM128" i="3"/>
  <c r="AL128" i="3"/>
  <c r="AK128" i="3"/>
  <c r="AJ128" i="3"/>
  <c r="AI128" i="3"/>
  <c r="AH128" i="3"/>
  <c r="AG128" i="3"/>
  <c r="AF128" i="3"/>
  <c r="AE128" i="3"/>
  <c r="AD128" i="3"/>
  <c r="AC128" i="3"/>
  <c r="AB128" i="3"/>
  <c r="AA128" i="3"/>
  <c r="Z128" i="3"/>
  <c r="Y128" i="3"/>
  <c r="X128" i="3"/>
  <c r="W128" i="3"/>
  <c r="V128" i="3"/>
  <c r="U128" i="3"/>
  <c r="T128" i="3"/>
  <c r="S128" i="3"/>
  <c r="R128" i="3"/>
  <c r="Q128" i="3"/>
  <c r="P128" i="3"/>
  <c r="O128" i="3"/>
  <c r="N128" i="3"/>
  <c r="M128" i="3"/>
  <c r="L128" i="3"/>
  <c r="K128" i="3"/>
  <c r="J128" i="3"/>
  <c r="I128" i="3"/>
  <c r="H128" i="3"/>
  <c r="G128" i="3"/>
  <c r="F128" i="3"/>
  <c r="E128" i="3"/>
  <c r="D128" i="3"/>
  <c r="C128" i="3"/>
  <c r="B128" i="3"/>
  <c r="DP127" i="3"/>
  <c r="DO127" i="3"/>
  <c r="DN127" i="3"/>
  <c r="DM127" i="3"/>
  <c r="DL127" i="3"/>
  <c r="DK127" i="3"/>
  <c r="DJ127" i="3"/>
  <c r="DI127" i="3"/>
  <c r="DH127" i="3"/>
  <c r="DG127" i="3"/>
  <c r="DF127" i="3"/>
  <c r="DE127" i="3"/>
  <c r="DD127" i="3"/>
  <c r="DC127" i="3"/>
  <c r="DB127" i="3"/>
  <c r="DA127" i="3"/>
  <c r="CZ127" i="3"/>
  <c r="CY127" i="3"/>
  <c r="CX127" i="3"/>
  <c r="CW127" i="3"/>
  <c r="CV127" i="3"/>
  <c r="CU127" i="3"/>
  <c r="CT127" i="3"/>
  <c r="CS127" i="3"/>
  <c r="CR127" i="3"/>
  <c r="CQ127" i="3"/>
  <c r="CP127" i="3"/>
  <c r="CO127" i="3"/>
  <c r="CN127" i="3"/>
  <c r="CM127" i="3"/>
  <c r="CL127" i="3"/>
  <c r="CK127" i="3"/>
  <c r="CJ127" i="3"/>
  <c r="CI127" i="3"/>
  <c r="CH127" i="3"/>
  <c r="CG127" i="3"/>
  <c r="CF127" i="3"/>
  <c r="CE127" i="3"/>
  <c r="CD127" i="3"/>
  <c r="CC127" i="3"/>
  <c r="CB127" i="3"/>
  <c r="CA127" i="3"/>
  <c r="BZ127" i="3"/>
  <c r="BY127" i="3"/>
  <c r="BX127" i="3"/>
  <c r="BW127" i="3"/>
  <c r="BV127" i="3"/>
  <c r="BU127" i="3"/>
  <c r="BT127" i="3"/>
  <c r="BS127" i="3"/>
  <c r="BR127" i="3"/>
  <c r="BQ127" i="3"/>
  <c r="BP127" i="3"/>
  <c r="BO127" i="3"/>
  <c r="BN127" i="3"/>
  <c r="BM127" i="3"/>
  <c r="BL127" i="3"/>
  <c r="BK127" i="3"/>
  <c r="BJ127" i="3"/>
  <c r="BI127" i="3"/>
  <c r="BH127" i="3"/>
  <c r="BG127" i="3"/>
  <c r="BF127" i="3"/>
  <c r="BE127" i="3"/>
  <c r="BD127" i="3"/>
  <c r="BC127" i="3"/>
  <c r="BB127" i="3"/>
  <c r="BA127" i="3"/>
  <c r="AZ127" i="3"/>
  <c r="AY127" i="3"/>
  <c r="AX127" i="3"/>
  <c r="AW127" i="3"/>
  <c r="AV127" i="3"/>
  <c r="AU127" i="3"/>
  <c r="AT127" i="3"/>
  <c r="AS127" i="3"/>
  <c r="AR127" i="3"/>
  <c r="AQ127" i="3"/>
  <c r="AP127" i="3"/>
  <c r="AO127" i="3"/>
  <c r="AN127" i="3"/>
  <c r="AM127" i="3"/>
  <c r="AL127" i="3"/>
  <c r="AK127" i="3"/>
  <c r="AJ127" i="3"/>
  <c r="AI127" i="3"/>
  <c r="AH127" i="3"/>
  <c r="AG127" i="3"/>
  <c r="AF127" i="3"/>
  <c r="AE127" i="3"/>
  <c r="AD127" i="3"/>
  <c r="AC127" i="3"/>
  <c r="AB127" i="3"/>
  <c r="AA127" i="3"/>
  <c r="Z127" i="3"/>
  <c r="Y127" i="3"/>
  <c r="X127" i="3"/>
  <c r="W127" i="3"/>
  <c r="V127" i="3"/>
  <c r="U127" i="3"/>
  <c r="T127" i="3"/>
  <c r="S127" i="3"/>
  <c r="R127" i="3"/>
  <c r="Q127" i="3"/>
  <c r="P127" i="3"/>
  <c r="O127" i="3"/>
  <c r="N127" i="3"/>
  <c r="M127" i="3"/>
  <c r="L127" i="3"/>
  <c r="K127" i="3"/>
  <c r="J127" i="3"/>
  <c r="I127" i="3"/>
  <c r="H127" i="3"/>
  <c r="G127" i="3"/>
  <c r="F127" i="3"/>
  <c r="E127" i="3"/>
  <c r="D127" i="3"/>
  <c r="C127" i="3"/>
  <c r="B127" i="3"/>
  <c r="DP124" i="3"/>
  <c r="DO124" i="3"/>
  <c r="DN124" i="3"/>
  <c r="DM124" i="3"/>
  <c r="DL124" i="3"/>
  <c r="DK124" i="3"/>
  <c r="DJ124" i="3"/>
  <c r="DI124" i="3"/>
  <c r="DH124" i="3"/>
  <c r="DG124" i="3"/>
  <c r="DF124" i="3"/>
  <c r="DE124" i="3"/>
  <c r="DD124" i="3"/>
  <c r="DC124" i="3"/>
  <c r="DB124" i="3"/>
  <c r="DA124" i="3"/>
  <c r="CZ124" i="3"/>
  <c r="CY124" i="3"/>
  <c r="CX124" i="3"/>
  <c r="CW124" i="3"/>
  <c r="CV124" i="3"/>
  <c r="CU124" i="3"/>
  <c r="CT124" i="3"/>
  <c r="CS124" i="3"/>
  <c r="CR124" i="3"/>
  <c r="CQ124" i="3"/>
  <c r="CP124" i="3"/>
  <c r="CO124" i="3"/>
  <c r="CN124" i="3"/>
  <c r="CM124" i="3"/>
  <c r="CL124" i="3"/>
  <c r="CK124" i="3"/>
  <c r="CJ124" i="3"/>
  <c r="CI124" i="3"/>
  <c r="CH124" i="3"/>
  <c r="CG124" i="3"/>
  <c r="CF124" i="3"/>
  <c r="CE124" i="3"/>
  <c r="CD124" i="3"/>
  <c r="CC124" i="3"/>
  <c r="CB124" i="3"/>
  <c r="CA124" i="3"/>
  <c r="BZ124" i="3"/>
  <c r="BY124" i="3"/>
  <c r="BX124" i="3"/>
  <c r="BW124" i="3"/>
  <c r="BV124" i="3"/>
  <c r="BU124" i="3"/>
  <c r="BT124" i="3"/>
  <c r="BS124" i="3"/>
  <c r="BR124" i="3"/>
  <c r="BQ124" i="3"/>
  <c r="BP124" i="3"/>
  <c r="BO124" i="3"/>
  <c r="BN124" i="3"/>
  <c r="BM124" i="3"/>
  <c r="BL124" i="3"/>
  <c r="BK124" i="3"/>
  <c r="BJ124" i="3"/>
  <c r="BI124" i="3"/>
  <c r="BH124" i="3"/>
  <c r="BG124" i="3"/>
  <c r="BF124" i="3"/>
  <c r="BE124" i="3"/>
  <c r="BD124" i="3"/>
  <c r="BC124" i="3"/>
  <c r="BB124" i="3"/>
  <c r="BA124" i="3"/>
  <c r="AZ124" i="3"/>
  <c r="AY124" i="3"/>
  <c r="AX124" i="3"/>
  <c r="AW124" i="3"/>
  <c r="AV124" i="3"/>
  <c r="AU124" i="3"/>
  <c r="AT124" i="3"/>
  <c r="AS124" i="3"/>
  <c r="AR124" i="3"/>
  <c r="AQ124" i="3"/>
  <c r="AP124" i="3"/>
  <c r="AO124" i="3"/>
  <c r="AN124" i="3"/>
  <c r="AM124" i="3"/>
  <c r="AL124" i="3"/>
  <c r="AK124" i="3"/>
  <c r="AJ124" i="3"/>
  <c r="AI124" i="3"/>
  <c r="AH124" i="3"/>
  <c r="AG124" i="3"/>
  <c r="AF124" i="3"/>
  <c r="AE124" i="3"/>
  <c r="AD124" i="3"/>
  <c r="AC124" i="3"/>
  <c r="AB124" i="3"/>
  <c r="AA124" i="3"/>
  <c r="Z124" i="3"/>
  <c r="Y124" i="3"/>
  <c r="X124" i="3"/>
  <c r="W124" i="3"/>
  <c r="V124" i="3"/>
  <c r="U124" i="3"/>
  <c r="T124" i="3"/>
  <c r="S124" i="3"/>
  <c r="R124" i="3"/>
  <c r="Q124" i="3"/>
  <c r="P124" i="3"/>
  <c r="O124" i="3"/>
  <c r="N124" i="3"/>
  <c r="M124" i="3"/>
  <c r="L124" i="3"/>
  <c r="K124" i="3"/>
  <c r="J124" i="3"/>
  <c r="I124" i="3"/>
  <c r="H124" i="3"/>
  <c r="G124" i="3"/>
  <c r="F124" i="3"/>
  <c r="E124" i="3"/>
  <c r="D124" i="3"/>
  <c r="C124" i="3"/>
  <c r="B124" i="3"/>
  <c r="DP123" i="3"/>
  <c r="DO123" i="3"/>
  <c r="DN123" i="3"/>
  <c r="DM123" i="3"/>
  <c r="DL123" i="3"/>
  <c r="DK123" i="3"/>
  <c r="DJ123" i="3"/>
  <c r="DI123" i="3"/>
  <c r="DH123" i="3"/>
  <c r="DG123" i="3"/>
  <c r="DF123" i="3"/>
  <c r="DE123" i="3"/>
  <c r="DD123" i="3"/>
  <c r="DC123" i="3"/>
  <c r="DB123" i="3"/>
  <c r="DA123" i="3"/>
  <c r="CZ123" i="3"/>
  <c r="CY123" i="3"/>
  <c r="CX123" i="3"/>
  <c r="CW123" i="3"/>
  <c r="CV123" i="3"/>
  <c r="CU123" i="3"/>
  <c r="CT123" i="3"/>
  <c r="CS123" i="3"/>
  <c r="CR123" i="3"/>
  <c r="CQ123" i="3"/>
  <c r="CP123" i="3"/>
  <c r="CO123" i="3"/>
  <c r="CN123" i="3"/>
  <c r="CM123" i="3"/>
  <c r="CL123" i="3"/>
  <c r="CK123" i="3"/>
  <c r="CJ123" i="3"/>
  <c r="CI123" i="3"/>
  <c r="CH123" i="3"/>
  <c r="CG123" i="3"/>
  <c r="CF123" i="3"/>
  <c r="CE123" i="3"/>
  <c r="CD123" i="3"/>
  <c r="CC123" i="3"/>
  <c r="CB123" i="3"/>
  <c r="CA123" i="3"/>
  <c r="BZ123" i="3"/>
  <c r="BY123" i="3"/>
  <c r="BX123" i="3"/>
  <c r="BW123" i="3"/>
  <c r="BV123" i="3"/>
  <c r="BU123" i="3"/>
  <c r="BT123" i="3"/>
  <c r="BS123" i="3"/>
  <c r="BR123" i="3"/>
  <c r="BQ123" i="3"/>
  <c r="BP123" i="3"/>
  <c r="BO123" i="3"/>
  <c r="BN123" i="3"/>
  <c r="BM123" i="3"/>
  <c r="BL123" i="3"/>
  <c r="BK123" i="3"/>
  <c r="BJ123" i="3"/>
  <c r="BI123" i="3"/>
  <c r="BH123" i="3"/>
  <c r="BG123" i="3"/>
  <c r="BF123" i="3"/>
  <c r="BE123" i="3"/>
  <c r="BD123" i="3"/>
  <c r="BC123" i="3"/>
  <c r="BB123" i="3"/>
  <c r="BA123" i="3"/>
  <c r="AZ123" i="3"/>
  <c r="AY123" i="3"/>
  <c r="AX123" i="3"/>
  <c r="AW123" i="3"/>
  <c r="AV123" i="3"/>
  <c r="AU123" i="3"/>
  <c r="AT123" i="3"/>
  <c r="AS123" i="3"/>
  <c r="AR123" i="3"/>
  <c r="AQ123" i="3"/>
  <c r="AP123" i="3"/>
  <c r="AO123" i="3"/>
  <c r="AN123" i="3"/>
  <c r="AM123" i="3"/>
  <c r="AL123" i="3"/>
  <c r="AK123" i="3"/>
  <c r="AJ123" i="3"/>
  <c r="AI123" i="3"/>
  <c r="AH123" i="3"/>
  <c r="AG123" i="3"/>
  <c r="AF123" i="3"/>
  <c r="AE123" i="3"/>
  <c r="AD123" i="3"/>
  <c r="AC123" i="3"/>
  <c r="AB123" i="3"/>
  <c r="AA123" i="3"/>
  <c r="Z123" i="3"/>
  <c r="Y123" i="3"/>
  <c r="X123" i="3"/>
  <c r="W123" i="3"/>
  <c r="V123" i="3"/>
  <c r="U123" i="3"/>
  <c r="T123" i="3"/>
  <c r="S123" i="3"/>
  <c r="R123" i="3"/>
  <c r="Q123" i="3"/>
  <c r="P123" i="3"/>
  <c r="O123" i="3"/>
  <c r="N123" i="3"/>
  <c r="M123" i="3"/>
  <c r="L123" i="3"/>
  <c r="K123" i="3"/>
  <c r="J123" i="3"/>
  <c r="I123" i="3"/>
  <c r="H123" i="3"/>
  <c r="G123" i="3"/>
  <c r="F123" i="3"/>
  <c r="E123" i="3"/>
  <c r="D123" i="3"/>
  <c r="C123" i="3"/>
  <c r="B123" i="3"/>
  <c r="DP122" i="3"/>
  <c r="DO122" i="3"/>
  <c r="DN122" i="3"/>
  <c r="DM122" i="3"/>
  <c r="DL122" i="3"/>
  <c r="DK122" i="3"/>
  <c r="DJ122" i="3"/>
  <c r="DI122" i="3"/>
  <c r="DH122" i="3"/>
  <c r="DG122" i="3"/>
  <c r="DF122" i="3"/>
  <c r="DE122" i="3"/>
  <c r="DD122" i="3"/>
  <c r="DC122" i="3"/>
  <c r="DB122" i="3"/>
  <c r="DA122" i="3"/>
  <c r="CZ122" i="3"/>
  <c r="CY122" i="3"/>
  <c r="CX122" i="3"/>
  <c r="CW122" i="3"/>
  <c r="CV122" i="3"/>
  <c r="CU122" i="3"/>
  <c r="CT122" i="3"/>
  <c r="CS122" i="3"/>
  <c r="CR122" i="3"/>
  <c r="CQ122" i="3"/>
  <c r="CP122" i="3"/>
  <c r="CO122" i="3"/>
  <c r="CN122" i="3"/>
  <c r="CM122" i="3"/>
  <c r="CL122" i="3"/>
  <c r="CK122" i="3"/>
  <c r="CJ122" i="3"/>
  <c r="CI122" i="3"/>
  <c r="CH122" i="3"/>
  <c r="CG122" i="3"/>
  <c r="CF122" i="3"/>
  <c r="CE122" i="3"/>
  <c r="CD122" i="3"/>
  <c r="CC122" i="3"/>
  <c r="CB122" i="3"/>
  <c r="CA122" i="3"/>
  <c r="BZ122" i="3"/>
  <c r="BY122" i="3"/>
  <c r="BX122" i="3"/>
  <c r="BW122" i="3"/>
  <c r="BV122" i="3"/>
  <c r="BU122" i="3"/>
  <c r="BT122" i="3"/>
  <c r="BS122" i="3"/>
  <c r="BR122" i="3"/>
  <c r="BQ122" i="3"/>
  <c r="BP122" i="3"/>
  <c r="BO122" i="3"/>
  <c r="BN122" i="3"/>
  <c r="BM122" i="3"/>
  <c r="BL122" i="3"/>
  <c r="BK122" i="3"/>
  <c r="BJ122" i="3"/>
  <c r="BI122" i="3"/>
  <c r="BH122" i="3"/>
  <c r="BG122" i="3"/>
  <c r="BF122" i="3"/>
  <c r="BE122" i="3"/>
  <c r="BD122" i="3"/>
  <c r="BC122" i="3"/>
  <c r="BB122" i="3"/>
  <c r="BA122" i="3"/>
  <c r="AZ122" i="3"/>
  <c r="AY122" i="3"/>
  <c r="AX122" i="3"/>
  <c r="AW122" i="3"/>
  <c r="AV122" i="3"/>
  <c r="AU122" i="3"/>
  <c r="AT122" i="3"/>
  <c r="AS122" i="3"/>
  <c r="AR122" i="3"/>
  <c r="AQ122" i="3"/>
  <c r="AP122" i="3"/>
  <c r="AO122" i="3"/>
  <c r="AN122" i="3"/>
  <c r="AM122" i="3"/>
  <c r="AL122" i="3"/>
  <c r="AK122" i="3"/>
  <c r="AJ122" i="3"/>
  <c r="AI122" i="3"/>
  <c r="AH122" i="3"/>
  <c r="AG122" i="3"/>
  <c r="AF122" i="3"/>
  <c r="AE122" i="3"/>
  <c r="AD122" i="3"/>
  <c r="AC122" i="3"/>
  <c r="AB122" i="3"/>
  <c r="AA122" i="3"/>
  <c r="Z122" i="3"/>
  <c r="Y122" i="3"/>
  <c r="X122" i="3"/>
  <c r="W122" i="3"/>
  <c r="V122" i="3"/>
  <c r="U122" i="3"/>
  <c r="T122" i="3"/>
  <c r="S122" i="3"/>
  <c r="R122" i="3"/>
  <c r="Q122" i="3"/>
  <c r="P122" i="3"/>
  <c r="O122" i="3"/>
  <c r="N122" i="3"/>
  <c r="M122" i="3"/>
  <c r="L122" i="3"/>
  <c r="K122" i="3"/>
  <c r="J122" i="3"/>
  <c r="I122" i="3"/>
  <c r="H122" i="3"/>
  <c r="G122" i="3"/>
  <c r="F122" i="3"/>
  <c r="E122" i="3"/>
  <c r="D122" i="3"/>
  <c r="C122" i="3"/>
  <c r="B122" i="3"/>
  <c r="DP121" i="3"/>
  <c r="DO121" i="3"/>
  <c r="DN121" i="3"/>
  <c r="DM121" i="3"/>
  <c r="DL121" i="3"/>
  <c r="DK121" i="3"/>
  <c r="DJ121" i="3"/>
  <c r="DI121" i="3"/>
  <c r="DH121" i="3"/>
  <c r="DG121" i="3"/>
  <c r="DF121" i="3"/>
  <c r="DE121" i="3"/>
  <c r="DD121" i="3"/>
  <c r="DC121" i="3"/>
  <c r="DB121" i="3"/>
  <c r="DA121" i="3"/>
  <c r="CZ121" i="3"/>
  <c r="CY121" i="3"/>
  <c r="CX121" i="3"/>
  <c r="CW121" i="3"/>
  <c r="CV121" i="3"/>
  <c r="CU121" i="3"/>
  <c r="CT121" i="3"/>
  <c r="CS121" i="3"/>
  <c r="CR121" i="3"/>
  <c r="CQ121" i="3"/>
  <c r="CP121" i="3"/>
  <c r="CO121" i="3"/>
  <c r="CN121" i="3"/>
  <c r="CM121" i="3"/>
  <c r="CL121" i="3"/>
  <c r="CK121" i="3"/>
  <c r="CJ121" i="3"/>
  <c r="CI121" i="3"/>
  <c r="CH121" i="3"/>
  <c r="CG121" i="3"/>
  <c r="CF121" i="3"/>
  <c r="CE121" i="3"/>
  <c r="CD121" i="3"/>
  <c r="CC121" i="3"/>
  <c r="CB121" i="3"/>
  <c r="CA121" i="3"/>
  <c r="BZ121" i="3"/>
  <c r="BY121" i="3"/>
  <c r="BX121" i="3"/>
  <c r="BW121" i="3"/>
  <c r="BV121" i="3"/>
  <c r="BU121" i="3"/>
  <c r="BT121" i="3"/>
  <c r="BS121" i="3"/>
  <c r="BR121" i="3"/>
  <c r="BQ121" i="3"/>
  <c r="BP121" i="3"/>
  <c r="BO121" i="3"/>
  <c r="BN121" i="3"/>
  <c r="BM121" i="3"/>
  <c r="BL121" i="3"/>
  <c r="BK121" i="3"/>
  <c r="BJ121" i="3"/>
  <c r="BI121" i="3"/>
  <c r="BH121" i="3"/>
  <c r="BG121" i="3"/>
  <c r="BF121" i="3"/>
  <c r="BE121" i="3"/>
  <c r="BD121" i="3"/>
  <c r="BC121" i="3"/>
  <c r="BB121" i="3"/>
  <c r="BA121" i="3"/>
  <c r="AZ121" i="3"/>
  <c r="AY121" i="3"/>
  <c r="AX121" i="3"/>
  <c r="AW121" i="3"/>
  <c r="AV121" i="3"/>
  <c r="AU121" i="3"/>
  <c r="AT121" i="3"/>
  <c r="AS121" i="3"/>
  <c r="AR121" i="3"/>
  <c r="AQ121" i="3"/>
  <c r="AP121" i="3"/>
  <c r="AO121" i="3"/>
  <c r="AN121" i="3"/>
  <c r="AM121" i="3"/>
  <c r="AL121" i="3"/>
  <c r="AK121" i="3"/>
  <c r="AJ121" i="3"/>
  <c r="AI121" i="3"/>
  <c r="AH121" i="3"/>
  <c r="AG121" i="3"/>
  <c r="AF121" i="3"/>
  <c r="AE121" i="3"/>
  <c r="AD121" i="3"/>
  <c r="AC121" i="3"/>
  <c r="AB121" i="3"/>
  <c r="AA121" i="3"/>
  <c r="Z121" i="3"/>
  <c r="Y121" i="3"/>
  <c r="X121" i="3"/>
  <c r="W121" i="3"/>
  <c r="V121" i="3"/>
  <c r="U121" i="3"/>
  <c r="T121" i="3"/>
  <c r="S121" i="3"/>
  <c r="R121" i="3"/>
  <c r="Q121" i="3"/>
  <c r="P121" i="3"/>
  <c r="O121" i="3"/>
  <c r="N121" i="3"/>
  <c r="M121" i="3"/>
  <c r="L121" i="3"/>
  <c r="K121" i="3"/>
  <c r="J121" i="3"/>
  <c r="I121" i="3"/>
  <c r="H121" i="3"/>
  <c r="G121" i="3"/>
  <c r="F121" i="3"/>
  <c r="E121" i="3"/>
  <c r="D121" i="3"/>
  <c r="C121" i="3"/>
  <c r="B121" i="3"/>
  <c r="DP118" i="3"/>
  <c r="DO118" i="3"/>
  <c r="DN118" i="3"/>
  <c r="DM118" i="3"/>
  <c r="DL118" i="3"/>
  <c r="DK118" i="3"/>
  <c r="DJ118" i="3"/>
  <c r="DI118" i="3"/>
  <c r="DH118" i="3"/>
  <c r="DG118" i="3"/>
  <c r="DF118" i="3"/>
  <c r="DE118" i="3"/>
  <c r="DD118" i="3"/>
  <c r="DC118" i="3"/>
  <c r="DB118" i="3"/>
  <c r="DA118" i="3"/>
  <c r="CZ118" i="3"/>
  <c r="CY118" i="3"/>
  <c r="CX118" i="3"/>
  <c r="CW118" i="3"/>
  <c r="CV118" i="3"/>
  <c r="CU118" i="3"/>
  <c r="CT118" i="3"/>
  <c r="CS118" i="3"/>
  <c r="CR118" i="3"/>
  <c r="CQ118" i="3"/>
  <c r="CP118" i="3"/>
  <c r="CO118" i="3"/>
  <c r="CN118" i="3"/>
  <c r="CM118" i="3"/>
  <c r="CL118" i="3"/>
  <c r="CK118" i="3"/>
  <c r="CJ118" i="3"/>
  <c r="CI118" i="3"/>
  <c r="CH118" i="3"/>
  <c r="CG118" i="3"/>
  <c r="CF118" i="3"/>
  <c r="CE118" i="3"/>
  <c r="CD118" i="3"/>
  <c r="CC118" i="3"/>
  <c r="CB118" i="3"/>
  <c r="CA118" i="3"/>
  <c r="BZ118" i="3"/>
  <c r="BY118" i="3"/>
  <c r="BX118" i="3"/>
  <c r="BW118" i="3"/>
  <c r="BV118" i="3"/>
  <c r="BU118" i="3"/>
  <c r="BT118" i="3"/>
  <c r="BS118" i="3"/>
  <c r="BR118" i="3"/>
  <c r="BQ118" i="3"/>
  <c r="BP118" i="3"/>
  <c r="BO118" i="3"/>
  <c r="BN118" i="3"/>
  <c r="BM118" i="3"/>
  <c r="BL118" i="3"/>
  <c r="BK118" i="3"/>
  <c r="BJ118" i="3"/>
  <c r="BI118" i="3"/>
  <c r="BH118" i="3"/>
  <c r="BG118" i="3"/>
  <c r="BF118" i="3"/>
  <c r="BE118" i="3"/>
  <c r="BD118" i="3"/>
  <c r="BC118" i="3"/>
  <c r="BB118" i="3"/>
  <c r="BA118" i="3"/>
  <c r="AZ118" i="3"/>
  <c r="AY118" i="3"/>
  <c r="AX118" i="3"/>
  <c r="AW118" i="3"/>
  <c r="AV118" i="3"/>
  <c r="AU118" i="3"/>
  <c r="AT118" i="3"/>
  <c r="AS118" i="3"/>
  <c r="AR118" i="3"/>
  <c r="AQ118" i="3"/>
  <c r="AP118" i="3"/>
  <c r="AO118" i="3"/>
  <c r="AN118" i="3"/>
  <c r="AM118" i="3"/>
  <c r="AL118" i="3"/>
  <c r="AK118" i="3"/>
  <c r="AJ118" i="3"/>
  <c r="AI118" i="3"/>
  <c r="AH118" i="3"/>
  <c r="AG118" i="3"/>
  <c r="AF118" i="3"/>
  <c r="AE118" i="3"/>
  <c r="AD118" i="3"/>
  <c r="AC118" i="3"/>
  <c r="AB118" i="3"/>
  <c r="AA118" i="3"/>
  <c r="Z118" i="3"/>
  <c r="Y118" i="3"/>
  <c r="X118" i="3"/>
  <c r="W118" i="3"/>
  <c r="V118" i="3"/>
  <c r="U118" i="3"/>
  <c r="T118" i="3"/>
  <c r="S118" i="3"/>
  <c r="R118" i="3"/>
  <c r="Q118" i="3"/>
  <c r="P118" i="3"/>
  <c r="O118" i="3"/>
  <c r="N118" i="3"/>
  <c r="M118" i="3"/>
  <c r="L118" i="3"/>
  <c r="K118" i="3"/>
  <c r="J118" i="3"/>
  <c r="I118" i="3"/>
  <c r="H118" i="3"/>
  <c r="G118" i="3"/>
  <c r="F118" i="3"/>
  <c r="E118" i="3"/>
  <c r="D118" i="3"/>
  <c r="C118" i="3"/>
  <c r="B118" i="3"/>
  <c r="DP117" i="3"/>
  <c r="DO117" i="3"/>
  <c r="DN117" i="3"/>
  <c r="DM117" i="3"/>
  <c r="DL117" i="3"/>
  <c r="DK117" i="3"/>
  <c r="DJ117" i="3"/>
  <c r="DI117" i="3"/>
  <c r="DH117" i="3"/>
  <c r="DG117" i="3"/>
  <c r="DF117" i="3"/>
  <c r="DE117" i="3"/>
  <c r="DD117" i="3"/>
  <c r="DC117" i="3"/>
  <c r="DB117" i="3"/>
  <c r="DA117" i="3"/>
  <c r="CZ117" i="3"/>
  <c r="CY117" i="3"/>
  <c r="CX117" i="3"/>
  <c r="CW117" i="3"/>
  <c r="CV117" i="3"/>
  <c r="CU117" i="3"/>
  <c r="CT117" i="3"/>
  <c r="CS117" i="3"/>
  <c r="CR117" i="3"/>
  <c r="CQ117" i="3"/>
  <c r="CP117" i="3"/>
  <c r="CO117" i="3"/>
  <c r="CN117" i="3"/>
  <c r="CM117" i="3"/>
  <c r="CL117" i="3"/>
  <c r="CK117" i="3"/>
  <c r="CJ117" i="3"/>
  <c r="CI117" i="3"/>
  <c r="CH117" i="3"/>
  <c r="CG117" i="3"/>
  <c r="CF117" i="3"/>
  <c r="CE117" i="3"/>
  <c r="CD117" i="3"/>
  <c r="CC117" i="3"/>
  <c r="CB117" i="3"/>
  <c r="CA117" i="3"/>
  <c r="BZ117" i="3"/>
  <c r="BY117" i="3"/>
  <c r="BX117" i="3"/>
  <c r="BW117" i="3"/>
  <c r="BV117" i="3"/>
  <c r="BU117" i="3"/>
  <c r="BT117" i="3"/>
  <c r="BS117" i="3"/>
  <c r="BR117" i="3"/>
  <c r="BQ117" i="3"/>
  <c r="BP117" i="3"/>
  <c r="BO117" i="3"/>
  <c r="BN117" i="3"/>
  <c r="BM117" i="3"/>
  <c r="BL117" i="3"/>
  <c r="BK117" i="3"/>
  <c r="BJ117" i="3"/>
  <c r="BI117" i="3"/>
  <c r="BH117" i="3"/>
  <c r="BG117" i="3"/>
  <c r="BF117" i="3"/>
  <c r="BE117" i="3"/>
  <c r="BD117" i="3"/>
  <c r="BC117" i="3"/>
  <c r="BB117" i="3"/>
  <c r="BA117" i="3"/>
  <c r="AZ117" i="3"/>
  <c r="AY117" i="3"/>
  <c r="AX117" i="3"/>
  <c r="AW117" i="3"/>
  <c r="AV117" i="3"/>
  <c r="AU117" i="3"/>
  <c r="AT117" i="3"/>
  <c r="AS117" i="3"/>
  <c r="AR117" i="3"/>
  <c r="AQ117" i="3"/>
  <c r="AP117" i="3"/>
  <c r="AO117" i="3"/>
  <c r="AN117" i="3"/>
  <c r="AM117" i="3"/>
  <c r="AL117" i="3"/>
  <c r="AK117" i="3"/>
  <c r="AJ117" i="3"/>
  <c r="AI117" i="3"/>
  <c r="AH117" i="3"/>
  <c r="AG117" i="3"/>
  <c r="AF117" i="3"/>
  <c r="AE117" i="3"/>
  <c r="AD117" i="3"/>
  <c r="AC117" i="3"/>
  <c r="AB117" i="3"/>
  <c r="AA117" i="3"/>
  <c r="Z117" i="3"/>
  <c r="Y117" i="3"/>
  <c r="X117" i="3"/>
  <c r="W117" i="3"/>
  <c r="V117" i="3"/>
  <c r="U117" i="3"/>
  <c r="T117" i="3"/>
  <c r="S117" i="3"/>
  <c r="R117" i="3"/>
  <c r="Q117" i="3"/>
  <c r="P117" i="3"/>
  <c r="O117" i="3"/>
  <c r="N117" i="3"/>
  <c r="M117" i="3"/>
  <c r="L117" i="3"/>
  <c r="K117" i="3"/>
  <c r="J117" i="3"/>
  <c r="I117" i="3"/>
  <c r="H117" i="3"/>
  <c r="G117" i="3"/>
  <c r="F117" i="3"/>
  <c r="E117" i="3"/>
  <c r="D117" i="3"/>
  <c r="C117" i="3"/>
  <c r="B117" i="3"/>
  <c r="DP116" i="3"/>
  <c r="DO116" i="3"/>
  <c r="DN116" i="3"/>
  <c r="DM116" i="3"/>
  <c r="DL116" i="3"/>
  <c r="DK116" i="3"/>
  <c r="DJ116" i="3"/>
  <c r="DI116" i="3"/>
  <c r="DH116" i="3"/>
  <c r="DG116" i="3"/>
  <c r="DF116" i="3"/>
  <c r="DE116" i="3"/>
  <c r="DD116" i="3"/>
  <c r="DC116" i="3"/>
  <c r="DB116" i="3"/>
  <c r="DA116" i="3"/>
  <c r="CZ116" i="3"/>
  <c r="CY116" i="3"/>
  <c r="CX116" i="3"/>
  <c r="CW116" i="3"/>
  <c r="CV116" i="3"/>
  <c r="CU116" i="3"/>
  <c r="CT116" i="3"/>
  <c r="CS116" i="3"/>
  <c r="CR116" i="3"/>
  <c r="CQ116" i="3"/>
  <c r="CP116" i="3"/>
  <c r="CO116" i="3"/>
  <c r="CN116" i="3"/>
  <c r="CM116" i="3"/>
  <c r="CL116" i="3"/>
  <c r="CK116" i="3"/>
  <c r="CJ116" i="3"/>
  <c r="CI116" i="3"/>
  <c r="CH116" i="3"/>
  <c r="CG116" i="3"/>
  <c r="CF116" i="3"/>
  <c r="CE116" i="3"/>
  <c r="CD116" i="3"/>
  <c r="CC116" i="3"/>
  <c r="CB116" i="3"/>
  <c r="CA116" i="3"/>
  <c r="BZ116" i="3"/>
  <c r="BY116" i="3"/>
  <c r="BX116" i="3"/>
  <c r="BW116" i="3"/>
  <c r="BV116" i="3"/>
  <c r="BU116" i="3"/>
  <c r="BT116" i="3"/>
  <c r="BS116" i="3"/>
  <c r="BR116" i="3"/>
  <c r="BQ116" i="3"/>
  <c r="BP116" i="3"/>
  <c r="BO116" i="3"/>
  <c r="BN116" i="3"/>
  <c r="BM116" i="3"/>
  <c r="BL116" i="3"/>
  <c r="BK116" i="3"/>
  <c r="BJ116" i="3"/>
  <c r="BI116" i="3"/>
  <c r="BH116" i="3"/>
  <c r="BG116" i="3"/>
  <c r="BF116" i="3"/>
  <c r="BE116" i="3"/>
  <c r="BD116" i="3"/>
  <c r="BC116" i="3"/>
  <c r="BB116" i="3"/>
  <c r="BA116" i="3"/>
  <c r="AZ116" i="3"/>
  <c r="AY116" i="3"/>
  <c r="AX116" i="3"/>
  <c r="AW116" i="3"/>
  <c r="AV116" i="3"/>
  <c r="AU116" i="3"/>
  <c r="AT116" i="3"/>
  <c r="AS116" i="3"/>
  <c r="AR116" i="3"/>
  <c r="AQ116" i="3"/>
  <c r="AP116" i="3"/>
  <c r="AO116" i="3"/>
  <c r="AN116" i="3"/>
  <c r="AM116" i="3"/>
  <c r="AL116" i="3"/>
  <c r="AK116" i="3"/>
  <c r="AJ116" i="3"/>
  <c r="AI116" i="3"/>
  <c r="AH116" i="3"/>
  <c r="AG116" i="3"/>
  <c r="AF116" i="3"/>
  <c r="AE116" i="3"/>
  <c r="AD116" i="3"/>
  <c r="AC116" i="3"/>
  <c r="AB116" i="3"/>
  <c r="AA116" i="3"/>
  <c r="Z116" i="3"/>
  <c r="Y116" i="3"/>
  <c r="X116" i="3"/>
  <c r="W116" i="3"/>
  <c r="V116" i="3"/>
  <c r="U116" i="3"/>
  <c r="T116" i="3"/>
  <c r="S116" i="3"/>
  <c r="R116" i="3"/>
  <c r="Q116" i="3"/>
  <c r="P116" i="3"/>
  <c r="O116" i="3"/>
  <c r="N116" i="3"/>
  <c r="M116" i="3"/>
  <c r="L116" i="3"/>
  <c r="K116" i="3"/>
  <c r="J116" i="3"/>
  <c r="I116" i="3"/>
  <c r="H116" i="3"/>
  <c r="G116" i="3"/>
  <c r="F116" i="3"/>
  <c r="E116" i="3"/>
  <c r="D116" i="3"/>
  <c r="C116" i="3"/>
  <c r="B116" i="3"/>
  <c r="DP115" i="3"/>
  <c r="DO115" i="3"/>
  <c r="DN115" i="3"/>
  <c r="DM115" i="3"/>
  <c r="DL115" i="3"/>
  <c r="DK115" i="3"/>
  <c r="DJ115" i="3"/>
  <c r="DI115" i="3"/>
  <c r="DH115" i="3"/>
  <c r="DG115" i="3"/>
  <c r="DF115" i="3"/>
  <c r="DE115" i="3"/>
  <c r="DD115" i="3"/>
  <c r="DC115" i="3"/>
  <c r="DB115" i="3"/>
  <c r="DA115" i="3"/>
  <c r="CZ115" i="3"/>
  <c r="CY115" i="3"/>
  <c r="CX115" i="3"/>
  <c r="CW115" i="3"/>
  <c r="CV115" i="3"/>
  <c r="CU115" i="3"/>
  <c r="CT115" i="3"/>
  <c r="CS115" i="3"/>
  <c r="CR115" i="3"/>
  <c r="CQ115" i="3"/>
  <c r="CP115" i="3"/>
  <c r="CO115" i="3"/>
  <c r="CN115" i="3"/>
  <c r="CM115" i="3"/>
  <c r="CL115" i="3"/>
  <c r="CK115" i="3"/>
  <c r="CJ115" i="3"/>
  <c r="CI115" i="3"/>
  <c r="CH115" i="3"/>
  <c r="CG115" i="3"/>
  <c r="CF115" i="3"/>
  <c r="CE115" i="3"/>
  <c r="CD115" i="3"/>
  <c r="CC115" i="3"/>
  <c r="CB115" i="3"/>
  <c r="CA115" i="3"/>
  <c r="BZ115" i="3"/>
  <c r="BY115" i="3"/>
  <c r="BX115" i="3"/>
  <c r="BW115" i="3"/>
  <c r="BV115" i="3"/>
  <c r="BU115" i="3"/>
  <c r="BT115" i="3"/>
  <c r="BS115" i="3"/>
  <c r="BR115" i="3"/>
  <c r="BQ115" i="3"/>
  <c r="BP115" i="3"/>
  <c r="BO115" i="3"/>
  <c r="BN115" i="3"/>
  <c r="BM115" i="3"/>
  <c r="BL115" i="3"/>
  <c r="BK115" i="3"/>
  <c r="BJ115" i="3"/>
  <c r="BI115" i="3"/>
  <c r="BH115" i="3"/>
  <c r="BG115" i="3"/>
  <c r="BF115" i="3"/>
  <c r="BE115" i="3"/>
  <c r="BD115" i="3"/>
  <c r="BC115" i="3"/>
  <c r="BB115" i="3"/>
  <c r="BA115" i="3"/>
  <c r="AZ115" i="3"/>
  <c r="AY115" i="3"/>
  <c r="AX115" i="3"/>
  <c r="AW115" i="3"/>
  <c r="AV115" i="3"/>
  <c r="AU115" i="3"/>
  <c r="AT115" i="3"/>
  <c r="AS115" i="3"/>
  <c r="AR115" i="3"/>
  <c r="AQ115" i="3"/>
  <c r="AP115" i="3"/>
  <c r="AO115" i="3"/>
  <c r="AN115" i="3"/>
  <c r="AM115" i="3"/>
  <c r="AL115" i="3"/>
  <c r="AK115" i="3"/>
  <c r="AJ115" i="3"/>
  <c r="AI115" i="3"/>
  <c r="AH115" i="3"/>
  <c r="AG115" i="3"/>
  <c r="AF115" i="3"/>
  <c r="AE115" i="3"/>
  <c r="AD115" i="3"/>
  <c r="AC115" i="3"/>
  <c r="AB115" i="3"/>
  <c r="AA115" i="3"/>
  <c r="Z115" i="3"/>
  <c r="Y115" i="3"/>
  <c r="X115" i="3"/>
  <c r="W115" i="3"/>
  <c r="V115" i="3"/>
  <c r="U115" i="3"/>
  <c r="T115" i="3"/>
  <c r="S115" i="3"/>
  <c r="R115" i="3"/>
  <c r="Q115" i="3"/>
  <c r="P115" i="3"/>
  <c r="O115" i="3"/>
  <c r="N115" i="3"/>
  <c r="M115" i="3"/>
  <c r="L115" i="3"/>
  <c r="K115" i="3"/>
  <c r="J115" i="3"/>
  <c r="I115" i="3"/>
  <c r="H115" i="3"/>
  <c r="G115" i="3"/>
  <c r="F115" i="3"/>
  <c r="E115" i="3"/>
  <c r="D115" i="3"/>
  <c r="C115" i="3"/>
  <c r="B115" i="3"/>
  <c r="DP114" i="3"/>
  <c r="DO114" i="3"/>
  <c r="DN114" i="3"/>
  <c r="DM114" i="3"/>
  <c r="DL114" i="3"/>
  <c r="DK114" i="3"/>
  <c r="DJ114" i="3"/>
  <c r="DI114" i="3"/>
  <c r="DH114" i="3"/>
  <c r="DG114" i="3"/>
  <c r="DF114" i="3"/>
  <c r="DE114" i="3"/>
  <c r="DD114" i="3"/>
  <c r="DC114" i="3"/>
  <c r="DB114" i="3"/>
  <c r="DA114" i="3"/>
  <c r="CZ114" i="3"/>
  <c r="CY114" i="3"/>
  <c r="CX114" i="3"/>
  <c r="CW114" i="3"/>
  <c r="CV114" i="3"/>
  <c r="CU114" i="3"/>
  <c r="CT114" i="3"/>
  <c r="CS114" i="3"/>
  <c r="CR114" i="3"/>
  <c r="CQ114" i="3"/>
  <c r="CP114" i="3"/>
  <c r="CO114" i="3"/>
  <c r="CN114" i="3"/>
  <c r="CM114" i="3"/>
  <c r="CL114" i="3"/>
  <c r="CK114" i="3"/>
  <c r="CJ114" i="3"/>
  <c r="CI114" i="3"/>
  <c r="CH114" i="3"/>
  <c r="CG114" i="3"/>
  <c r="CF114" i="3"/>
  <c r="CE114" i="3"/>
  <c r="CD114" i="3"/>
  <c r="CC114" i="3"/>
  <c r="CB114" i="3"/>
  <c r="CA114" i="3"/>
  <c r="BZ114" i="3"/>
  <c r="BY114" i="3"/>
  <c r="BX114" i="3"/>
  <c r="BW114" i="3"/>
  <c r="BV114" i="3"/>
  <c r="BU114" i="3"/>
  <c r="BT114" i="3"/>
  <c r="BS114" i="3"/>
  <c r="BR114" i="3"/>
  <c r="BQ114" i="3"/>
  <c r="BP114" i="3"/>
  <c r="BO114" i="3"/>
  <c r="BN114" i="3"/>
  <c r="BM114" i="3"/>
  <c r="BL114" i="3"/>
  <c r="BK114" i="3"/>
  <c r="BJ114" i="3"/>
  <c r="BI114" i="3"/>
  <c r="BH114" i="3"/>
  <c r="BG114" i="3"/>
  <c r="BF114" i="3"/>
  <c r="BE114" i="3"/>
  <c r="BD114" i="3"/>
  <c r="BC114" i="3"/>
  <c r="BB114" i="3"/>
  <c r="BA114" i="3"/>
  <c r="AZ114" i="3"/>
  <c r="AY114" i="3"/>
  <c r="AX114" i="3"/>
  <c r="AW114" i="3"/>
  <c r="AV114" i="3"/>
  <c r="AU114" i="3"/>
  <c r="AT114" i="3"/>
  <c r="AS114" i="3"/>
  <c r="AR114" i="3"/>
  <c r="AQ114" i="3"/>
  <c r="AP114" i="3"/>
  <c r="AO114" i="3"/>
  <c r="AN114" i="3"/>
  <c r="AM114" i="3"/>
  <c r="AL114" i="3"/>
  <c r="AK114" i="3"/>
  <c r="AJ114" i="3"/>
  <c r="AI114" i="3"/>
  <c r="AH114" i="3"/>
  <c r="AG114" i="3"/>
  <c r="AF114" i="3"/>
  <c r="AE114" i="3"/>
  <c r="AD114" i="3"/>
  <c r="AC114" i="3"/>
  <c r="AB114" i="3"/>
  <c r="AA114" i="3"/>
  <c r="Z114" i="3"/>
  <c r="Y114" i="3"/>
  <c r="X114" i="3"/>
  <c r="W114" i="3"/>
  <c r="V114" i="3"/>
  <c r="U114" i="3"/>
  <c r="T114" i="3"/>
  <c r="S114" i="3"/>
  <c r="R114" i="3"/>
  <c r="Q114" i="3"/>
  <c r="P114" i="3"/>
  <c r="O114" i="3"/>
  <c r="N114" i="3"/>
  <c r="M114" i="3"/>
  <c r="L114" i="3"/>
  <c r="K114" i="3"/>
  <c r="J114" i="3"/>
  <c r="I114" i="3"/>
  <c r="H114" i="3"/>
  <c r="G114" i="3"/>
  <c r="F114" i="3"/>
  <c r="E114" i="3"/>
  <c r="D114" i="3"/>
  <c r="C114" i="3"/>
  <c r="B114" i="3"/>
  <c r="DP113" i="3"/>
  <c r="DO113" i="3"/>
  <c r="DN113" i="3"/>
  <c r="DM113" i="3"/>
  <c r="DL113" i="3"/>
  <c r="DK113" i="3"/>
  <c r="DJ113" i="3"/>
  <c r="DI113" i="3"/>
  <c r="DH113" i="3"/>
  <c r="DG113" i="3"/>
  <c r="DF113" i="3"/>
  <c r="DE113" i="3"/>
  <c r="DD113" i="3"/>
  <c r="DC113" i="3"/>
  <c r="DB113" i="3"/>
  <c r="DA113" i="3"/>
  <c r="CZ113" i="3"/>
  <c r="CY113" i="3"/>
  <c r="CX113" i="3"/>
  <c r="CW113" i="3"/>
  <c r="CV113" i="3"/>
  <c r="CU113" i="3"/>
  <c r="CT113" i="3"/>
  <c r="CS113" i="3"/>
  <c r="CR113" i="3"/>
  <c r="CQ113" i="3"/>
  <c r="CP113" i="3"/>
  <c r="CO113" i="3"/>
  <c r="CN113" i="3"/>
  <c r="CM113" i="3"/>
  <c r="CL113" i="3"/>
  <c r="CK113" i="3"/>
  <c r="CJ113" i="3"/>
  <c r="CI113" i="3"/>
  <c r="CH113" i="3"/>
  <c r="CG113" i="3"/>
  <c r="CF113" i="3"/>
  <c r="CE113" i="3"/>
  <c r="CD113" i="3"/>
  <c r="CC113" i="3"/>
  <c r="CB113" i="3"/>
  <c r="CA113" i="3"/>
  <c r="BZ113" i="3"/>
  <c r="BY113" i="3"/>
  <c r="BX113" i="3"/>
  <c r="BW113" i="3"/>
  <c r="BV113" i="3"/>
  <c r="BU113" i="3"/>
  <c r="BT113" i="3"/>
  <c r="BS113" i="3"/>
  <c r="BR113" i="3"/>
  <c r="BQ113" i="3"/>
  <c r="BP113" i="3"/>
  <c r="BO113" i="3"/>
  <c r="BN113" i="3"/>
  <c r="BM113" i="3"/>
  <c r="BL113" i="3"/>
  <c r="BK113" i="3"/>
  <c r="BJ113" i="3"/>
  <c r="BI113" i="3"/>
  <c r="BH113" i="3"/>
  <c r="BG113" i="3"/>
  <c r="BF113" i="3"/>
  <c r="BE113" i="3"/>
  <c r="BD113" i="3"/>
  <c r="BC113" i="3"/>
  <c r="BB113" i="3"/>
  <c r="BA113" i="3"/>
  <c r="AZ113" i="3"/>
  <c r="AY113" i="3"/>
  <c r="AX113" i="3"/>
  <c r="AW113" i="3"/>
  <c r="AV113" i="3"/>
  <c r="AU113" i="3"/>
  <c r="AT113" i="3"/>
  <c r="AS113" i="3"/>
  <c r="AR113" i="3"/>
  <c r="AQ113" i="3"/>
  <c r="AP113" i="3"/>
  <c r="AO113" i="3"/>
  <c r="AN113" i="3"/>
  <c r="AM113" i="3"/>
  <c r="AL113" i="3"/>
  <c r="AK113" i="3"/>
  <c r="AJ113" i="3"/>
  <c r="AI113" i="3"/>
  <c r="AH113" i="3"/>
  <c r="AG113" i="3"/>
  <c r="AF113" i="3"/>
  <c r="AE113" i="3"/>
  <c r="AD113" i="3"/>
  <c r="AC113" i="3"/>
  <c r="AB113" i="3"/>
  <c r="AA113" i="3"/>
  <c r="Z113" i="3"/>
  <c r="Y113" i="3"/>
  <c r="X113" i="3"/>
  <c r="W113" i="3"/>
  <c r="V113" i="3"/>
  <c r="U113" i="3"/>
  <c r="T113" i="3"/>
  <c r="S113" i="3"/>
  <c r="R113" i="3"/>
  <c r="Q113" i="3"/>
  <c r="P113" i="3"/>
  <c r="O113" i="3"/>
  <c r="N113" i="3"/>
  <c r="M113" i="3"/>
  <c r="L113" i="3"/>
  <c r="K113" i="3"/>
  <c r="J113" i="3"/>
  <c r="I113" i="3"/>
  <c r="H113" i="3"/>
  <c r="G113" i="3"/>
  <c r="F113" i="3"/>
  <c r="E113" i="3"/>
  <c r="D113" i="3"/>
  <c r="C113" i="3"/>
  <c r="B113" i="3"/>
  <c r="DP110" i="3"/>
  <c r="DO110" i="3"/>
  <c r="DN110" i="3"/>
  <c r="DM110" i="3"/>
  <c r="DL110" i="3"/>
  <c r="DK110" i="3"/>
  <c r="DJ110" i="3"/>
  <c r="DI110" i="3"/>
  <c r="DH110" i="3"/>
  <c r="DG110" i="3"/>
  <c r="DF110" i="3"/>
  <c r="DE110" i="3"/>
  <c r="DD110" i="3"/>
  <c r="DC110" i="3"/>
  <c r="DB110" i="3"/>
  <c r="DA110" i="3"/>
  <c r="CZ110" i="3"/>
  <c r="CY110" i="3"/>
  <c r="CX110" i="3"/>
  <c r="CW110" i="3"/>
  <c r="CV110" i="3"/>
  <c r="CU110" i="3"/>
  <c r="CT110" i="3"/>
  <c r="CS110" i="3"/>
  <c r="CR110" i="3"/>
  <c r="CQ110" i="3"/>
  <c r="CP110" i="3"/>
  <c r="CO110" i="3"/>
  <c r="CN110" i="3"/>
  <c r="CM110" i="3"/>
  <c r="CL110" i="3"/>
  <c r="CK110" i="3"/>
  <c r="CJ110" i="3"/>
  <c r="CI110" i="3"/>
  <c r="CH110" i="3"/>
  <c r="CG110" i="3"/>
  <c r="CF110" i="3"/>
  <c r="CE110" i="3"/>
  <c r="CD110" i="3"/>
  <c r="CC110" i="3"/>
  <c r="CB110" i="3"/>
  <c r="CA110" i="3"/>
  <c r="BZ110" i="3"/>
  <c r="BY110" i="3"/>
  <c r="BX110" i="3"/>
  <c r="BW110" i="3"/>
  <c r="BV110" i="3"/>
  <c r="BU110" i="3"/>
  <c r="BT110" i="3"/>
  <c r="BS110" i="3"/>
  <c r="BR110" i="3"/>
  <c r="BQ110" i="3"/>
  <c r="BP110" i="3"/>
  <c r="BO110" i="3"/>
  <c r="BN110" i="3"/>
  <c r="BM110" i="3"/>
  <c r="BL110" i="3"/>
  <c r="BK110" i="3"/>
  <c r="BJ110" i="3"/>
  <c r="BI110" i="3"/>
  <c r="BH110" i="3"/>
  <c r="BG110" i="3"/>
  <c r="BF110" i="3"/>
  <c r="BE110" i="3"/>
  <c r="BD110" i="3"/>
  <c r="BC110" i="3"/>
  <c r="BB110" i="3"/>
  <c r="BA110" i="3"/>
  <c r="AZ110" i="3"/>
  <c r="AY110" i="3"/>
  <c r="AX110" i="3"/>
  <c r="AW110" i="3"/>
  <c r="AV110" i="3"/>
  <c r="AU110" i="3"/>
  <c r="AT110" i="3"/>
  <c r="AS110" i="3"/>
  <c r="AR110" i="3"/>
  <c r="AQ110" i="3"/>
  <c r="AP110" i="3"/>
  <c r="AO110" i="3"/>
  <c r="AN110" i="3"/>
  <c r="AM110" i="3"/>
  <c r="AL110" i="3"/>
  <c r="AK110" i="3"/>
  <c r="AJ110" i="3"/>
  <c r="AI110" i="3"/>
  <c r="AH110" i="3"/>
  <c r="AG110" i="3"/>
  <c r="AF110" i="3"/>
  <c r="AE110" i="3"/>
  <c r="AD110" i="3"/>
  <c r="AC110" i="3"/>
  <c r="AB110" i="3"/>
  <c r="AA110" i="3"/>
  <c r="Z110" i="3"/>
  <c r="Y110" i="3"/>
  <c r="X110" i="3"/>
  <c r="W110" i="3"/>
  <c r="V110" i="3"/>
  <c r="U110" i="3"/>
  <c r="T110" i="3"/>
  <c r="S110" i="3"/>
  <c r="R110" i="3"/>
  <c r="Q110" i="3"/>
  <c r="P110" i="3"/>
  <c r="O110" i="3"/>
  <c r="N110" i="3"/>
  <c r="M110" i="3"/>
  <c r="L110" i="3"/>
  <c r="K110" i="3"/>
  <c r="J110" i="3"/>
  <c r="I110" i="3"/>
  <c r="H110" i="3"/>
  <c r="G110" i="3"/>
  <c r="F110" i="3"/>
  <c r="E110" i="3"/>
  <c r="D110" i="3"/>
  <c r="C110" i="3"/>
  <c r="B110" i="3"/>
  <c r="DP109" i="3"/>
  <c r="DO109" i="3"/>
  <c r="DN109" i="3"/>
  <c r="DM109" i="3"/>
  <c r="DL109" i="3"/>
  <c r="DK109" i="3"/>
  <c r="DJ109" i="3"/>
  <c r="DI109" i="3"/>
  <c r="DH109" i="3"/>
  <c r="DG109" i="3"/>
  <c r="DF109" i="3"/>
  <c r="DE109" i="3"/>
  <c r="DD109" i="3"/>
  <c r="DC109" i="3"/>
  <c r="DB109" i="3"/>
  <c r="DA109" i="3"/>
  <c r="CZ109" i="3"/>
  <c r="CY109" i="3"/>
  <c r="CX109" i="3"/>
  <c r="CW109" i="3"/>
  <c r="CV109" i="3"/>
  <c r="CU109" i="3"/>
  <c r="CT109" i="3"/>
  <c r="CS109" i="3"/>
  <c r="CR109" i="3"/>
  <c r="CQ109" i="3"/>
  <c r="CP109" i="3"/>
  <c r="CO109" i="3"/>
  <c r="CN109" i="3"/>
  <c r="CM109" i="3"/>
  <c r="CL109" i="3"/>
  <c r="CK109" i="3"/>
  <c r="CJ109" i="3"/>
  <c r="CI109" i="3"/>
  <c r="CH109" i="3"/>
  <c r="CG109" i="3"/>
  <c r="CF109" i="3"/>
  <c r="CE109" i="3"/>
  <c r="CD109" i="3"/>
  <c r="CC109" i="3"/>
  <c r="CB109" i="3"/>
  <c r="CA109" i="3"/>
  <c r="BZ109" i="3"/>
  <c r="BY109" i="3"/>
  <c r="BX109" i="3"/>
  <c r="BW109" i="3"/>
  <c r="BV109" i="3"/>
  <c r="BU109" i="3"/>
  <c r="BT109" i="3"/>
  <c r="BS109" i="3"/>
  <c r="BR109" i="3"/>
  <c r="BQ109" i="3"/>
  <c r="BP109" i="3"/>
  <c r="BO109" i="3"/>
  <c r="BN109" i="3"/>
  <c r="BM109" i="3"/>
  <c r="BL109" i="3"/>
  <c r="BK109" i="3"/>
  <c r="BJ109" i="3"/>
  <c r="BI109" i="3"/>
  <c r="BH109" i="3"/>
  <c r="BG109" i="3"/>
  <c r="BF109" i="3"/>
  <c r="BE109" i="3"/>
  <c r="BD109" i="3"/>
  <c r="BC109" i="3"/>
  <c r="BB109" i="3"/>
  <c r="BA109" i="3"/>
  <c r="AZ109" i="3"/>
  <c r="AY109" i="3"/>
  <c r="AX109" i="3"/>
  <c r="AW109" i="3"/>
  <c r="AV109" i="3"/>
  <c r="AU109" i="3"/>
  <c r="AT109" i="3"/>
  <c r="AS109" i="3"/>
  <c r="AR109" i="3"/>
  <c r="AQ109" i="3"/>
  <c r="AP109" i="3"/>
  <c r="AO109" i="3"/>
  <c r="AN109" i="3"/>
  <c r="AM109" i="3"/>
  <c r="AL109" i="3"/>
  <c r="AK109" i="3"/>
  <c r="AJ109" i="3"/>
  <c r="AI109" i="3"/>
  <c r="AH109" i="3"/>
  <c r="AG109" i="3"/>
  <c r="AF109" i="3"/>
  <c r="AE109" i="3"/>
  <c r="AD109" i="3"/>
  <c r="AC109" i="3"/>
  <c r="AB109" i="3"/>
  <c r="AA109" i="3"/>
  <c r="Z109" i="3"/>
  <c r="Y109" i="3"/>
  <c r="X109" i="3"/>
  <c r="W109" i="3"/>
  <c r="V109" i="3"/>
  <c r="U109" i="3"/>
  <c r="T109" i="3"/>
  <c r="S109" i="3"/>
  <c r="R109" i="3"/>
  <c r="Q109" i="3"/>
  <c r="P109" i="3"/>
  <c r="O109" i="3"/>
  <c r="N109" i="3"/>
  <c r="M109" i="3"/>
  <c r="L109" i="3"/>
  <c r="K109" i="3"/>
  <c r="J109" i="3"/>
  <c r="I109" i="3"/>
  <c r="H109" i="3"/>
  <c r="G109" i="3"/>
  <c r="F109" i="3"/>
  <c r="E109" i="3"/>
  <c r="D109" i="3"/>
  <c r="C109" i="3"/>
  <c r="B109" i="3"/>
  <c r="DP106" i="3"/>
  <c r="DO106" i="3"/>
  <c r="DN106" i="3"/>
  <c r="DM106" i="3"/>
  <c r="DL106" i="3"/>
  <c r="DK106" i="3"/>
  <c r="DJ106" i="3"/>
  <c r="DI106" i="3"/>
  <c r="DH106" i="3"/>
  <c r="DG106" i="3"/>
  <c r="DF106" i="3"/>
  <c r="DE106" i="3"/>
  <c r="DD106" i="3"/>
  <c r="DC106" i="3"/>
  <c r="DB106" i="3"/>
  <c r="DA106" i="3"/>
  <c r="CZ106" i="3"/>
  <c r="CY106" i="3"/>
  <c r="CX106" i="3"/>
  <c r="CW106" i="3"/>
  <c r="CV106" i="3"/>
  <c r="CU106" i="3"/>
  <c r="CT106" i="3"/>
  <c r="CS106" i="3"/>
  <c r="CR106" i="3"/>
  <c r="CQ106" i="3"/>
  <c r="CP106" i="3"/>
  <c r="CO106" i="3"/>
  <c r="CN106" i="3"/>
  <c r="CM106" i="3"/>
  <c r="CL106" i="3"/>
  <c r="CK106" i="3"/>
  <c r="CJ106" i="3"/>
  <c r="CI106" i="3"/>
  <c r="CH106" i="3"/>
  <c r="CG106" i="3"/>
  <c r="CF106" i="3"/>
  <c r="CE106" i="3"/>
  <c r="CD106" i="3"/>
  <c r="CC106" i="3"/>
  <c r="CB106" i="3"/>
  <c r="CA106" i="3"/>
  <c r="BZ106" i="3"/>
  <c r="BY106" i="3"/>
  <c r="BX106" i="3"/>
  <c r="BW106" i="3"/>
  <c r="BV106" i="3"/>
  <c r="BU106" i="3"/>
  <c r="BT106" i="3"/>
  <c r="BS106" i="3"/>
  <c r="BR106" i="3"/>
  <c r="BQ106" i="3"/>
  <c r="BP106" i="3"/>
  <c r="BO106" i="3"/>
  <c r="BN106" i="3"/>
  <c r="BM106" i="3"/>
  <c r="BL106" i="3"/>
  <c r="BK106" i="3"/>
  <c r="BJ106" i="3"/>
  <c r="BI106" i="3"/>
  <c r="BH106" i="3"/>
  <c r="BG106" i="3"/>
  <c r="BF106" i="3"/>
  <c r="BE106" i="3"/>
  <c r="BD106" i="3"/>
  <c r="BC106" i="3"/>
  <c r="BB106" i="3"/>
  <c r="BA106" i="3"/>
  <c r="AZ106" i="3"/>
  <c r="AY106" i="3"/>
  <c r="AX106" i="3"/>
  <c r="AW106" i="3"/>
  <c r="AV106" i="3"/>
  <c r="AU106" i="3"/>
  <c r="AT106" i="3"/>
  <c r="AS106" i="3"/>
  <c r="AR106" i="3"/>
  <c r="AQ106" i="3"/>
  <c r="AP106" i="3"/>
  <c r="AO106" i="3"/>
  <c r="AN106" i="3"/>
  <c r="AM106" i="3"/>
  <c r="AL106" i="3"/>
  <c r="AK106" i="3"/>
  <c r="AJ106" i="3"/>
  <c r="AI106" i="3"/>
  <c r="AH106" i="3"/>
  <c r="AG106" i="3"/>
  <c r="AF106" i="3"/>
  <c r="AE106" i="3"/>
  <c r="AD106" i="3"/>
  <c r="AC106" i="3"/>
  <c r="AB106" i="3"/>
  <c r="AA106" i="3"/>
  <c r="Z106" i="3"/>
  <c r="Y106" i="3"/>
  <c r="X106" i="3"/>
  <c r="W106" i="3"/>
  <c r="V106" i="3"/>
  <c r="U106" i="3"/>
  <c r="T106" i="3"/>
  <c r="S106" i="3"/>
  <c r="R106" i="3"/>
  <c r="Q106" i="3"/>
  <c r="P106" i="3"/>
  <c r="O106" i="3"/>
  <c r="N106" i="3"/>
  <c r="M106" i="3"/>
  <c r="L106" i="3"/>
  <c r="K106" i="3"/>
  <c r="J106" i="3"/>
  <c r="I106" i="3"/>
  <c r="H106" i="3"/>
  <c r="G106" i="3"/>
  <c r="F106" i="3"/>
  <c r="E106" i="3"/>
  <c r="D106" i="3"/>
  <c r="C106" i="3"/>
  <c r="B106" i="3"/>
  <c r="DP105" i="3"/>
  <c r="DO105" i="3"/>
  <c r="DN105" i="3"/>
  <c r="DM105" i="3"/>
  <c r="DL105" i="3"/>
  <c r="DK105" i="3"/>
  <c r="DJ105" i="3"/>
  <c r="DI105" i="3"/>
  <c r="DH105" i="3"/>
  <c r="DG105" i="3"/>
  <c r="DF105" i="3"/>
  <c r="DE105" i="3"/>
  <c r="DD105" i="3"/>
  <c r="DC105" i="3"/>
  <c r="DB105" i="3"/>
  <c r="DA105" i="3"/>
  <c r="CZ105" i="3"/>
  <c r="CY105" i="3"/>
  <c r="CX105" i="3"/>
  <c r="CW105" i="3"/>
  <c r="CV105" i="3"/>
  <c r="CU105" i="3"/>
  <c r="CT105" i="3"/>
  <c r="CS105" i="3"/>
  <c r="CR105" i="3"/>
  <c r="CQ105" i="3"/>
  <c r="CP105" i="3"/>
  <c r="CO105" i="3"/>
  <c r="CN105" i="3"/>
  <c r="CM105" i="3"/>
  <c r="CL105" i="3"/>
  <c r="CK105" i="3"/>
  <c r="CJ105" i="3"/>
  <c r="CI105" i="3"/>
  <c r="CH105" i="3"/>
  <c r="CG105" i="3"/>
  <c r="CF105" i="3"/>
  <c r="CE105" i="3"/>
  <c r="CD105" i="3"/>
  <c r="CC105" i="3"/>
  <c r="CB105" i="3"/>
  <c r="CA105" i="3"/>
  <c r="BZ105" i="3"/>
  <c r="BY105" i="3"/>
  <c r="BX105" i="3"/>
  <c r="BW105" i="3"/>
  <c r="BV105" i="3"/>
  <c r="BU105" i="3"/>
  <c r="BT105" i="3"/>
  <c r="BS105" i="3"/>
  <c r="BR105" i="3"/>
  <c r="BQ105" i="3"/>
  <c r="BP105" i="3"/>
  <c r="BO105" i="3"/>
  <c r="BN105" i="3"/>
  <c r="BM105" i="3"/>
  <c r="BL105" i="3"/>
  <c r="BK105" i="3"/>
  <c r="BJ105" i="3"/>
  <c r="BI105" i="3"/>
  <c r="BH105" i="3"/>
  <c r="BG105" i="3"/>
  <c r="BF105" i="3"/>
  <c r="BE105" i="3"/>
  <c r="BD105" i="3"/>
  <c r="BC105" i="3"/>
  <c r="BB105" i="3"/>
  <c r="BA105" i="3"/>
  <c r="AZ105" i="3"/>
  <c r="AY105" i="3"/>
  <c r="AX105" i="3"/>
  <c r="AW105" i="3"/>
  <c r="AV105" i="3"/>
  <c r="AU105" i="3"/>
  <c r="AT105" i="3"/>
  <c r="AS105" i="3"/>
  <c r="AR105" i="3"/>
  <c r="AQ105" i="3"/>
  <c r="AP105" i="3"/>
  <c r="AO105" i="3"/>
  <c r="AN105" i="3"/>
  <c r="AM105" i="3"/>
  <c r="AL105" i="3"/>
  <c r="AK105" i="3"/>
  <c r="AJ105" i="3"/>
  <c r="AI105" i="3"/>
  <c r="AH105" i="3"/>
  <c r="AG105" i="3"/>
  <c r="AF105" i="3"/>
  <c r="AE105" i="3"/>
  <c r="AD105" i="3"/>
  <c r="AC105" i="3"/>
  <c r="AB105" i="3"/>
  <c r="AA105" i="3"/>
  <c r="Z105" i="3"/>
  <c r="Y105" i="3"/>
  <c r="X105" i="3"/>
  <c r="W105" i="3"/>
  <c r="V105" i="3"/>
  <c r="U105" i="3"/>
  <c r="T105" i="3"/>
  <c r="S105" i="3"/>
  <c r="R105" i="3"/>
  <c r="Q105" i="3"/>
  <c r="P105" i="3"/>
  <c r="O105" i="3"/>
  <c r="N105" i="3"/>
  <c r="M105" i="3"/>
  <c r="L105" i="3"/>
  <c r="K105" i="3"/>
  <c r="J105" i="3"/>
  <c r="I105" i="3"/>
  <c r="H105" i="3"/>
  <c r="G105" i="3"/>
  <c r="F105" i="3"/>
  <c r="E105" i="3"/>
  <c r="D105" i="3"/>
  <c r="C105" i="3"/>
  <c r="B105" i="3"/>
  <c r="DP104" i="3"/>
  <c r="DO104" i="3"/>
  <c r="DN104" i="3"/>
  <c r="DM104" i="3"/>
  <c r="DL104" i="3"/>
  <c r="DK104" i="3"/>
  <c r="DJ104" i="3"/>
  <c r="DI104" i="3"/>
  <c r="DH104" i="3"/>
  <c r="DG104" i="3"/>
  <c r="DF104" i="3"/>
  <c r="DE104" i="3"/>
  <c r="DD104" i="3"/>
  <c r="DC104" i="3"/>
  <c r="DB104" i="3"/>
  <c r="DA104" i="3"/>
  <c r="CZ104" i="3"/>
  <c r="CY104" i="3"/>
  <c r="CX104" i="3"/>
  <c r="CW104" i="3"/>
  <c r="CV104" i="3"/>
  <c r="CU104" i="3"/>
  <c r="CT104" i="3"/>
  <c r="CS104" i="3"/>
  <c r="CR104" i="3"/>
  <c r="CQ104" i="3"/>
  <c r="CP104" i="3"/>
  <c r="CO104" i="3"/>
  <c r="CN104" i="3"/>
  <c r="CM104" i="3"/>
  <c r="CL104" i="3"/>
  <c r="CK104" i="3"/>
  <c r="CJ104" i="3"/>
  <c r="CI104" i="3"/>
  <c r="CH104" i="3"/>
  <c r="CG104" i="3"/>
  <c r="CF104" i="3"/>
  <c r="CE104" i="3"/>
  <c r="CD104" i="3"/>
  <c r="CC104" i="3"/>
  <c r="CB104" i="3"/>
  <c r="CA104" i="3"/>
  <c r="BZ104" i="3"/>
  <c r="BY104" i="3"/>
  <c r="BX104" i="3"/>
  <c r="BW104" i="3"/>
  <c r="BV104" i="3"/>
  <c r="BU104" i="3"/>
  <c r="BT104" i="3"/>
  <c r="BS104" i="3"/>
  <c r="BR104" i="3"/>
  <c r="BQ104" i="3"/>
  <c r="BP104" i="3"/>
  <c r="BO104" i="3"/>
  <c r="BN104" i="3"/>
  <c r="BM104" i="3"/>
  <c r="BL104" i="3"/>
  <c r="BK104" i="3"/>
  <c r="BJ104" i="3"/>
  <c r="BI104" i="3"/>
  <c r="BH104" i="3"/>
  <c r="BG104" i="3"/>
  <c r="BF104" i="3"/>
  <c r="BE104" i="3"/>
  <c r="BD104" i="3"/>
  <c r="BC104" i="3"/>
  <c r="BB104" i="3"/>
  <c r="BA104" i="3"/>
  <c r="AZ104" i="3"/>
  <c r="AY104" i="3"/>
  <c r="AX104" i="3"/>
  <c r="AW104" i="3"/>
  <c r="AV104" i="3"/>
  <c r="AU104" i="3"/>
  <c r="AT104" i="3"/>
  <c r="AS104" i="3"/>
  <c r="AR104" i="3"/>
  <c r="AQ104" i="3"/>
  <c r="AP104" i="3"/>
  <c r="AO104" i="3"/>
  <c r="AN104" i="3"/>
  <c r="AM104" i="3"/>
  <c r="AL104" i="3"/>
  <c r="AK104" i="3"/>
  <c r="AJ104" i="3"/>
  <c r="AI104" i="3"/>
  <c r="AH104" i="3"/>
  <c r="AG104" i="3"/>
  <c r="AF104" i="3"/>
  <c r="AE104" i="3"/>
  <c r="AD104" i="3"/>
  <c r="AC104" i="3"/>
  <c r="AB104" i="3"/>
  <c r="AA104" i="3"/>
  <c r="Z104" i="3"/>
  <c r="Y104" i="3"/>
  <c r="X104" i="3"/>
  <c r="W104" i="3"/>
  <c r="V104" i="3"/>
  <c r="U104" i="3"/>
  <c r="T104" i="3"/>
  <c r="S104" i="3"/>
  <c r="R104" i="3"/>
  <c r="Q104" i="3"/>
  <c r="P104" i="3"/>
  <c r="O104" i="3"/>
  <c r="N104" i="3"/>
  <c r="M104" i="3"/>
  <c r="L104" i="3"/>
  <c r="K104" i="3"/>
  <c r="J104" i="3"/>
  <c r="I104" i="3"/>
  <c r="H104" i="3"/>
  <c r="G104" i="3"/>
  <c r="F104" i="3"/>
  <c r="E104" i="3"/>
  <c r="D104" i="3"/>
  <c r="C104" i="3"/>
  <c r="B104" i="3"/>
  <c r="DP103" i="3"/>
  <c r="DO103" i="3"/>
  <c r="DN103" i="3"/>
  <c r="DM103" i="3"/>
  <c r="DL103" i="3"/>
  <c r="DK103" i="3"/>
  <c r="DJ103" i="3"/>
  <c r="DI103" i="3"/>
  <c r="DH103" i="3"/>
  <c r="DG103" i="3"/>
  <c r="DF103" i="3"/>
  <c r="DE103" i="3"/>
  <c r="DD103" i="3"/>
  <c r="DC103" i="3"/>
  <c r="DB103" i="3"/>
  <c r="DA103" i="3"/>
  <c r="CZ103" i="3"/>
  <c r="CY103" i="3"/>
  <c r="CX103" i="3"/>
  <c r="CW103" i="3"/>
  <c r="CV103" i="3"/>
  <c r="CU103" i="3"/>
  <c r="CT103" i="3"/>
  <c r="CS103" i="3"/>
  <c r="CR103" i="3"/>
  <c r="CQ103" i="3"/>
  <c r="CP103" i="3"/>
  <c r="CO103" i="3"/>
  <c r="CN103" i="3"/>
  <c r="CM103" i="3"/>
  <c r="CL103" i="3"/>
  <c r="CK103" i="3"/>
  <c r="CJ103" i="3"/>
  <c r="CI103" i="3"/>
  <c r="CH103" i="3"/>
  <c r="CG103" i="3"/>
  <c r="CF103" i="3"/>
  <c r="CE103" i="3"/>
  <c r="CD103" i="3"/>
  <c r="CC103" i="3"/>
  <c r="CB103" i="3"/>
  <c r="CA103" i="3"/>
  <c r="BZ103" i="3"/>
  <c r="BY103" i="3"/>
  <c r="BX103" i="3"/>
  <c r="BW103" i="3"/>
  <c r="BV103" i="3"/>
  <c r="BU103" i="3"/>
  <c r="BT103" i="3"/>
  <c r="BS103" i="3"/>
  <c r="BR103" i="3"/>
  <c r="BQ103" i="3"/>
  <c r="BP103" i="3"/>
  <c r="BO103" i="3"/>
  <c r="BN103" i="3"/>
  <c r="BM103" i="3"/>
  <c r="BL103" i="3"/>
  <c r="BK103" i="3"/>
  <c r="BJ103" i="3"/>
  <c r="BI103" i="3"/>
  <c r="BH103" i="3"/>
  <c r="BG103" i="3"/>
  <c r="BF103" i="3"/>
  <c r="BE103" i="3"/>
  <c r="BD103" i="3"/>
  <c r="BC103" i="3"/>
  <c r="BB103" i="3"/>
  <c r="BA103" i="3"/>
  <c r="AZ103" i="3"/>
  <c r="AY103" i="3"/>
  <c r="AX103" i="3"/>
  <c r="AW103" i="3"/>
  <c r="AV103" i="3"/>
  <c r="AU103" i="3"/>
  <c r="AT103" i="3"/>
  <c r="AS103" i="3"/>
  <c r="AR103" i="3"/>
  <c r="AQ103" i="3"/>
  <c r="AP103" i="3"/>
  <c r="AO103" i="3"/>
  <c r="AN103" i="3"/>
  <c r="AM103" i="3"/>
  <c r="AL103" i="3"/>
  <c r="AK103" i="3"/>
  <c r="AJ103" i="3"/>
  <c r="AI103" i="3"/>
  <c r="AH103" i="3"/>
  <c r="AG103" i="3"/>
  <c r="AF103" i="3"/>
  <c r="AE103" i="3"/>
  <c r="AD103" i="3"/>
  <c r="AC103" i="3"/>
  <c r="AB103" i="3"/>
  <c r="AA103" i="3"/>
  <c r="Z103" i="3"/>
  <c r="Y103" i="3"/>
  <c r="X103" i="3"/>
  <c r="W103" i="3"/>
  <c r="V103" i="3"/>
  <c r="U103" i="3"/>
  <c r="T103" i="3"/>
  <c r="S103" i="3"/>
  <c r="R103" i="3"/>
  <c r="Q103" i="3"/>
  <c r="P103" i="3"/>
  <c r="O103" i="3"/>
  <c r="N103" i="3"/>
  <c r="M103" i="3"/>
  <c r="L103" i="3"/>
  <c r="K103" i="3"/>
  <c r="J103" i="3"/>
  <c r="I103" i="3"/>
  <c r="H103" i="3"/>
  <c r="G103" i="3"/>
  <c r="F103" i="3"/>
  <c r="E103" i="3"/>
  <c r="D103" i="3"/>
  <c r="C103" i="3"/>
  <c r="B103" i="3"/>
  <c r="DP102" i="3"/>
  <c r="DO102" i="3"/>
  <c r="DN102" i="3"/>
  <c r="DM102" i="3"/>
  <c r="DL102" i="3"/>
  <c r="DK102" i="3"/>
  <c r="DJ102" i="3"/>
  <c r="DI102" i="3"/>
  <c r="DH102" i="3"/>
  <c r="DG102" i="3"/>
  <c r="DF102" i="3"/>
  <c r="DE102" i="3"/>
  <c r="DD102" i="3"/>
  <c r="DC102" i="3"/>
  <c r="DB102" i="3"/>
  <c r="DA102" i="3"/>
  <c r="CZ102" i="3"/>
  <c r="CY102" i="3"/>
  <c r="CX102" i="3"/>
  <c r="CW102" i="3"/>
  <c r="CV102" i="3"/>
  <c r="CU102" i="3"/>
  <c r="CT102" i="3"/>
  <c r="CS102" i="3"/>
  <c r="CR102" i="3"/>
  <c r="CQ102" i="3"/>
  <c r="CP102" i="3"/>
  <c r="CO102" i="3"/>
  <c r="CN102" i="3"/>
  <c r="CM102" i="3"/>
  <c r="CL102" i="3"/>
  <c r="CK102" i="3"/>
  <c r="CJ102" i="3"/>
  <c r="CI102" i="3"/>
  <c r="CH102" i="3"/>
  <c r="CG102" i="3"/>
  <c r="CF102" i="3"/>
  <c r="CE102" i="3"/>
  <c r="CD102" i="3"/>
  <c r="CC102" i="3"/>
  <c r="CB102" i="3"/>
  <c r="CA102" i="3"/>
  <c r="BZ102" i="3"/>
  <c r="BY102" i="3"/>
  <c r="BX102" i="3"/>
  <c r="BW102" i="3"/>
  <c r="BV102" i="3"/>
  <c r="BU102" i="3"/>
  <c r="BT102" i="3"/>
  <c r="BS102" i="3"/>
  <c r="BR102" i="3"/>
  <c r="BQ102" i="3"/>
  <c r="BP102" i="3"/>
  <c r="BO102" i="3"/>
  <c r="BN102" i="3"/>
  <c r="BM102" i="3"/>
  <c r="BL102" i="3"/>
  <c r="BK102" i="3"/>
  <c r="BJ102" i="3"/>
  <c r="BI102" i="3"/>
  <c r="BH102" i="3"/>
  <c r="BG102" i="3"/>
  <c r="BF102" i="3"/>
  <c r="BE102" i="3"/>
  <c r="BD102" i="3"/>
  <c r="BC102" i="3"/>
  <c r="BB102" i="3"/>
  <c r="BA102" i="3"/>
  <c r="AZ102" i="3"/>
  <c r="AY102" i="3"/>
  <c r="AX102" i="3"/>
  <c r="AW102" i="3"/>
  <c r="AV102" i="3"/>
  <c r="AU102" i="3"/>
  <c r="AT102" i="3"/>
  <c r="AS102" i="3"/>
  <c r="AR102" i="3"/>
  <c r="AQ102" i="3"/>
  <c r="AP102" i="3"/>
  <c r="AO102" i="3"/>
  <c r="AN102" i="3"/>
  <c r="AM102" i="3"/>
  <c r="AL102" i="3"/>
  <c r="AK102" i="3"/>
  <c r="AJ102" i="3"/>
  <c r="AI102" i="3"/>
  <c r="AH102" i="3"/>
  <c r="AG102" i="3"/>
  <c r="AF102" i="3"/>
  <c r="AE102" i="3"/>
  <c r="AD102" i="3"/>
  <c r="AC102" i="3"/>
  <c r="AB102" i="3"/>
  <c r="AA102" i="3"/>
  <c r="Z102" i="3"/>
  <c r="Y102" i="3"/>
  <c r="X102" i="3"/>
  <c r="W102" i="3"/>
  <c r="V102" i="3"/>
  <c r="U102" i="3"/>
  <c r="T102" i="3"/>
  <c r="S102" i="3"/>
  <c r="R102" i="3"/>
  <c r="Q102" i="3"/>
  <c r="P102" i="3"/>
  <c r="O102" i="3"/>
  <c r="N102" i="3"/>
  <c r="M102" i="3"/>
  <c r="L102" i="3"/>
  <c r="K102" i="3"/>
  <c r="J102" i="3"/>
  <c r="I102" i="3"/>
  <c r="H102" i="3"/>
  <c r="G102" i="3"/>
  <c r="F102" i="3"/>
  <c r="E102" i="3"/>
  <c r="D102" i="3"/>
  <c r="C102" i="3"/>
  <c r="B102" i="3"/>
  <c r="DP101" i="3"/>
  <c r="DO101" i="3"/>
  <c r="DN101" i="3"/>
  <c r="DM101" i="3"/>
  <c r="DL101" i="3"/>
  <c r="DK101" i="3"/>
  <c r="DJ101" i="3"/>
  <c r="DI101" i="3"/>
  <c r="DH101" i="3"/>
  <c r="DG101" i="3"/>
  <c r="DF101" i="3"/>
  <c r="DE101" i="3"/>
  <c r="DD101" i="3"/>
  <c r="DC101" i="3"/>
  <c r="DB101" i="3"/>
  <c r="DA101" i="3"/>
  <c r="CZ101" i="3"/>
  <c r="CY101" i="3"/>
  <c r="CX101" i="3"/>
  <c r="CW101" i="3"/>
  <c r="CV101" i="3"/>
  <c r="CU101" i="3"/>
  <c r="CT101" i="3"/>
  <c r="CS101" i="3"/>
  <c r="CR101" i="3"/>
  <c r="CQ101" i="3"/>
  <c r="CP101" i="3"/>
  <c r="CO101" i="3"/>
  <c r="CN101" i="3"/>
  <c r="CM101" i="3"/>
  <c r="CL101" i="3"/>
  <c r="CK101" i="3"/>
  <c r="CJ101" i="3"/>
  <c r="CI101" i="3"/>
  <c r="CH101" i="3"/>
  <c r="CG101" i="3"/>
  <c r="CF101" i="3"/>
  <c r="CE101" i="3"/>
  <c r="CD101" i="3"/>
  <c r="CC101" i="3"/>
  <c r="CB101" i="3"/>
  <c r="CA101" i="3"/>
  <c r="BZ101" i="3"/>
  <c r="BY101" i="3"/>
  <c r="BX101" i="3"/>
  <c r="BW101" i="3"/>
  <c r="BV101" i="3"/>
  <c r="BU101" i="3"/>
  <c r="BT101" i="3"/>
  <c r="BS101" i="3"/>
  <c r="BR101" i="3"/>
  <c r="BQ101" i="3"/>
  <c r="BP101" i="3"/>
  <c r="BO101" i="3"/>
  <c r="BN101" i="3"/>
  <c r="BM101" i="3"/>
  <c r="BL101" i="3"/>
  <c r="BK101" i="3"/>
  <c r="BJ101" i="3"/>
  <c r="BI101" i="3"/>
  <c r="BH101" i="3"/>
  <c r="BG101" i="3"/>
  <c r="BF101" i="3"/>
  <c r="BE101" i="3"/>
  <c r="BD101" i="3"/>
  <c r="BC101" i="3"/>
  <c r="BB101" i="3"/>
  <c r="BA101" i="3"/>
  <c r="AZ101" i="3"/>
  <c r="AY101" i="3"/>
  <c r="AX101" i="3"/>
  <c r="AW101" i="3"/>
  <c r="AV101" i="3"/>
  <c r="AU101" i="3"/>
  <c r="AT101" i="3"/>
  <c r="AS101" i="3"/>
  <c r="AR101" i="3"/>
  <c r="AQ101" i="3"/>
  <c r="AP101" i="3"/>
  <c r="AO101" i="3"/>
  <c r="AN101" i="3"/>
  <c r="AM101" i="3"/>
  <c r="AL101" i="3"/>
  <c r="AK101" i="3"/>
  <c r="AJ101" i="3"/>
  <c r="AI101" i="3"/>
  <c r="AH101" i="3"/>
  <c r="AG101" i="3"/>
  <c r="AF101" i="3"/>
  <c r="AE101" i="3"/>
  <c r="AD101" i="3"/>
  <c r="AC101" i="3"/>
  <c r="AB101" i="3"/>
  <c r="AA101" i="3"/>
  <c r="Z101" i="3"/>
  <c r="Y101" i="3"/>
  <c r="X101" i="3"/>
  <c r="W101" i="3"/>
  <c r="V101" i="3"/>
  <c r="U101" i="3"/>
  <c r="T101" i="3"/>
  <c r="S101" i="3"/>
  <c r="R101" i="3"/>
  <c r="Q101" i="3"/>
  <c r="P101" i="3"/>
  <c r="O101" i="3"/>
  <c r="N101" i="3"/>
  <c r="M101" i="3"/>
  <c r="L101" i="3"/>
  <c r="K101" i="3"/>
  <c r="J101" i="3"/>
  <c r="I101" i="3"/>
  <c r="H101" i="3"/>
  <c r="G101" i="3"/>
  <c r="F101" i="3"/>
  <c r="E101" i="3"/>
  <c r="D101" i="3"/>
  <c r="C101" i="3"/>
  <c r="B101" i="3"/>
  <c r="DP100" i="3"/>
  <c r="DO100" i="3"/>
  <c r="DN100" i="3"/>
  <c r="DM100" i="3"/>
  <c r="DL100" i="3"/>
  <c r="DK100" i="3"/>
  <c r="DJ100" i="3"/>
  <c r="DI100" i="3"/>
  <c r="DH100" i="3"/>
  <c r="DG100" i="3"/>
  <c r="DF100" i="3"/>
  <c r="DE100" i="3"/>
  <c r="DD100" i="3"/>
  <c r="DC100" i="3"/>
  <c r="DB100" i="3"/>
  <c r="DA100" i="3"/>
  <c r="CZ100" i="3"/>
  <c r="CY100" i="3"/>
  <c r="CX100" i="3"/>
  <c r="CW100" i="3"/>
  <c r="CV100" i="3"/>
  <c r="CU100" i="3"/>
  <c r="CT100" i="3"/>
  <c r="CS100" i="3"/>
  <c r="CR100" i="3"/>
  <c r="CQ100" i="3"/>
  <c r="CP100" i="3"/>
  <c r="CO100" i="3"/>
  <c r="CN100" i="3"/>
  <c r="CM100" i="3"/>
  <c r="CL100" i="3"/>
  <c r="CK100" i="3"/>
  <c r="CJ100" i="3"/>
  <c r="CI100" i="3"/>
  <c r="CH100" i="3"/>
  <c r="CG100" i="3"/>
  <c r="CF100" i="3"/>
  <c r="CE100" i="3"/>
  <c r="CD100" i="3"/>
  <c r="CC100" i="3"/>
  <c r="CB100" i="3"/>
  <c r="CA100" i="3"/>
  <c r="BZ100" i="3"/>
  <c r="BY100" i="3"/>
  <c r="BX100" i="3"/>
  <c r="BW100" i="3"/>
  <c r="BV100" i="3"/>
  <c r="BU100" i="3"/>
  <c r="BT100" i="3"/>
  <c r="BS100" i="3"/>
  <c r="BR100" i="3"/>
  <c r="BQ100" i="3"/>
  <c r="BP100" i="3"/>
  <c r="BO100" i="3"/>
  <c r="BN100" i="3"/>
  <c r="BM100" i="3"/>
  <c r="BL100" i="3"/>
  <c r="BK100" i="3"/>
  <c r="BJ100" i="3"/>
  <c r="BI100" i="3"/>
  <c r="BH100" i="3"/>
  <c r="BG100" i="3"/>
  <c r="BF100" i="3"/>
  <c r="BE100" i="3"/>
  <c r="BD100" i="3"/>
  <c r="BC100" i="3"/>
  <c r="BB100" i="3"/>
  <c r="BA100" i="3"/>
  <c r="AZ100" i="3"/>
  <c r="AY100" i="3"/>
  <c r="AX100" i="3"/>
  <c r="AW100" i="3"/>
  <c r="AV100" i="3"/>
  <c r="AU100" i="3"/>
  <c r="AT100" i="3"/>
  <c r="AS100" i="3"/>
  <c r="AR100" i="3"/>
  <c r="AQ100" i="3"/>
  <c r="AP100" i="3"/>
  <c r="AO100" i="3"/>
  <c r="AN100" i="3"/>
  <c r="AM100" i="3"/>
  <c r="AL100" i="3"/>
  <c r="AK100" i="3"/>
  <c r="AJ100" i="3"/>
  <c r="AI100" i="3"/>
  <c r="AH100" i="3"/>
  <c r="AG100" i="3"/>
  <c r="AF100" i="3"/>
  <c r="AE100" i="3"/>
  <c r="AD100" i="3"/>
  <c r="AC100" i="3"/>
  <c r="AB100" i="3"/>
  <c r="AA100" i="3"/>
  <c r="Z100" i="3"/>
  <c r="Y100" i="3"/>
  <c r="X100" i="3"/>
  <c r="W100" i="3"/>
  <c r="V100" i="3"/>
  <c r="U100" i="3"/>
  <c r="T100" i="3"/>
  <c r="S100" i="3"/>
  <c r="R100" i="3"/>
  <c r="Q100" i="3"/>
  <c r="P100" i="3"/>
  <c r="O100" i="3"/>
  <c r="N100" i="3"/>
  <c r="M100" i="3"/>
  <c r="L100" i="3"/>
  <c r="K100" i="3"/>
  <c r="J100" i="3"/>
  <c r="I100" i="3"/>
  <c r="H100" i="3"/>
  <c r="G100" i="3"/>
  <c r="F100" i="3"/>
  <c r="E100" i="3"/>
  <c r="D100" i="3"/>
  <c r="C100" i="3"/>
  <c r="B100" i="3"/>
  <c r="DP99" i="3"/>
  <c r="DO99" i="3"/>
  <c r="DN99" i="3"/>
  <c r="DM99" i="3"/>
  <c r="DL99" i="3"/>
  <c r="DK99" i="3"/>
  <c r="DJ99" i="3"/>
  <c r="DI99" i="3"/>
  <c r="DH99" i="3"/>
  <c r="DG99" i="3"/>
  <c r="DF99" i="3"/>
  <c r="DE99" i="3"/>
  <c r="DD99" i="3"/>
  <c r="DC99" i="3"/>
  <c r="DB99" i="3"/>
  <c r="DA99" i="3"/>
  <c r="CZ99" i="3"/>
  <c r="CY99" i="3"/>
  <c r="CX99" i="3"/>
  <c r="CW99" i="3"/>
  <c r="CV99" i="3"/>
  <c r="CU99" i="3"/>
  <c r="CT99" i="3"/>
  <c r="CS99" i="3"/>
  <c r="CR99" i="3"/>
  <c r="CQ99" i="3"/>
  <c r="CP99" i="3"/>
  <c r="CO99" i="3"/>
  <c r="CN99" i="3"/>
  <c r="CM99" i="3"/>
  <c r="CL99" i="3"/>
  <c r="CK99" i="3"/>
  <c r="CJ99" i="3"/>
  <c r="CI99" i="3"/>
  <c r="CH99" i="3"/>
  <c r="CG99" i="3"/>
  <c r="CF99" i="3"/>
  <c r="CE99" i="3"/>
  <c r="CD99" i="3"/>
  <c r="CC99" i="3"/>
  <c r="CB99" i="3"/>
  <c r="CA99" i="3"/>
  <c r="BZ99" i="3"/>
  <c r="BY99" i="3"/>
  <c r="BX99" i="3"/>
  <c r="BW99" i="3"/>
  <c r="BV99" i="3"/>
  <c r="BU99" i="3"/>
  <c r="BT99" i="3"/>
  <c r="BS99" i="3"/>
  <c r="BR99" i="3"/>
  <c r="BQ99" i="3"/>
  <c r="BP99" i="3"/>
  <c r="BO99" i="3"/>
  <c r="BN99" i="3"/>
  <c r="BM99" i="3"/>
  <c r="BL99" i="3"/>
  <c r="BK99" i="3"/>
  <c r="BJ99" i="3"/>
  <c r="BI99" i="3"/>
  <c r="BH99" i="3"/>
  <c r="BG99" i="3"/>
  <c r="BF99" i="3"/>
  <c r="BE99" i="3"/>
  <c r="BD99" i="3"/>
  <c r="BC99" i="3"/>
  <c r="BB99" i="3"/>
  <c r="BA99" i="3"/>
  <c r="AZ99" i="3"/>
  <c r="AY99" i="3"/>
  <c r="AX99" i="3"/>
  <c r="AW99" i="3"/>
  <c r="AV99" i="3"/>
  <c r="AU99" i="3"/>
  <c r="AT99" i="3"/>
  <c r="AS99" i="3"/>
  <c r="AR99" i="3"/>
  <c r="AQ99" i="3"/>
  <c r="AP99" i="3"/>
  <c r="AO99" i="3"/>
  <c r="AN99" i="3"/>
  <c r="AM99" i="3"/>
  <c r="AL99" i="3"/>
  <c r="AK99" i="3"/>
  <c r="AJ99" i="3"/>
  <c r="AI99" i="3"/>
  <c r="AH99" i="3"/>
  <c r="AG99" i="3"/>
  <c r="AF99" i="3"/>
  <c r="AE99" i="3"/>
  <c r="AD99" i="3"/>
  <c r="AC99" i="3"/>
  <c r="AB99" i="3"/>
  <c r="AA99" i="3"/>
  <c r="Z99" i="3"/>
  <c r="Y99" i="3"/>
  <c r="X99" i="3"/>
  <c r="W99" i="3"/>
  <c r="V99" i="3"/>
  <c r="U99" i="3"/>
  <c r="T99" i="3"/>
  <c r="S99" i="3"/>
  <c r="R99" i="3"/>
  <c r="Q99" i="3"/>
  <c r="P99" i="3"/>
  <c r="O99" i="3"/>
  <c r="N99" i="3"/>
  <c r="M99" i="3"/>
  <c r="L99" i="3"/>
  <c r="K99" i="3"/>
  <c r="J99" i="3"/>
  <c r="I99" i="3"/>
  <c r="H99" i="3"/>
  <c r="G99" i="3"/>
  <c r="F99" i="3"/>
  <c r="E99" i="3"/>
  <c r="D99" i="3"/>
  <c r="C99" i="3"/>
  <c r="B99" i="3"/>
  <c r="DP98" i="3"/>
  <c r="DO98" i="3"/>
  <c r="DN98" i="3"/>
  <c r="DM98" i="3"/>
  <c r="DL98" i="3"/>
  <c r="DK98" i="3"/>
  <c r="DJ98" i="3"/>
  <c r="DI98" i="3"/>
  <c r="DH98" i="3"/>
  <c r="DG98" i="3"/>
  <c r="DF98" i="3"/>
  <c r="DE98" i="3"/>
  <c r="DD98" i="3"/>
  <c r="DC98" i="3"/>
  <c r="DB98" i="3"/>
  <c r="DA98" i="3"/>
  <c r="CZ98" i="3"/>
  <c r="CY98" i="3"/>
  <c r="CX98" i="3"/>
  <c r="CW98" i="3"/>
  <c r="CV98" i="3"/>
  <c r="CU98" i="3"/>
  <c r="CT98" i="3"/>
  <c r="CS98" i="3"/>
  <c r="CR98" i="3"/>
  <c r="CQ98" i="3"/>
  <c r="CP98" i="3"/>
  <c r="CO98" i="3"/>
  <c r="CN98" i="3"/>
  <c r="CM98" i="3"/>
  <c r="CL98" i="3"/>
  <c r="CK98" i="3"/>
  <c r="CJ98" i="3"/>
  <c r="CI98" i="3"/>
  <c r="CH98" i="3"/>
  <c r="CG98" i="3"/>
  <c r="CF98" i="3"/>
  <c r="CE98" i="3"/>
  <c r="CD98" i="3"/>
  <c r="CC98" i="3"/>
  <c r="CB98" i="3"/>
  <c r="CA98" i="3"/>
  <c r="BZ98" i="3"/>
  <c r="BY98" i="3"/>
  <c r="BX98" i="3"/>
  <c r="BW98" i="3"/>
  <c r="BV98" i="3"/>
  <c r="BU98" i="3"/>
  <c r="BT98" i="3"/>
  <c r="BS98" i="3"/>
  <c r="BR98" i="3"/>
  <c r="BQ98" i="3"/>
  <c r="BP98" i="3"/>
  <c r="BO98" i="3"/>
  <c r="BN98" i="3"/>
  <c r="BM98" i="3"/>
  <c r="BL98" i="3"/>
  <c r="BK98" i="3"/>
  <c r="BJ98" i="3"/>
  <c r="BI98" i="3"/>
  <c r="BH98" i="3"/>
  <c r="BG98" i="3"/>
  <c r="BF98" i="3"/>
  <c r="BE98" i="3"/>
  <c r="BD98" i="3"/>
  <c r="BC98" i="3"/>
  <c r="BB98" i="3"/>
  <c r="BA98" i="3"/>
  <c r="AZ98" i="3"/>
  <c r="AY98" i="3"/>
  <c r="AX98" i="3"/>
  <c r="AW98" i="3"/>
  <c r="AV98" i="3"/>
  <c r="AU98" i="3"/>
  <c r="AT98" i="3"/>
  <c r="AS98" i="3"/>
  <c r="AR98" i="3"/>
  <c r="AQ98" i="3"/>
  <c r="AP98" i="3"/>
  <c r="AO98" i="3"/>
  <c r="AN98" i="3"/>
  <c r="AM98" i="3"/>
  <c r="AL98" i="3"/>
  <c r="AK98" i="3"/>
  <c r="AJ98" i="3"/>
  <c r="AI98" i="3"/>
  <c r="AH98" i="3"/>
  <c r="AG98" i="3"/>
  <c r="AF98" i="3"/>
  <c r="AE98" i="3"/>
  <c r="AD98" i="3"/>
  <c r="AC98" i="3"/>
  <c r="AB98" i="3"/>
  <c r="AA98" i="3"/>
  <c r="Z98" i="3"/>
  <c r="Y98" i="3"/>
  <c r="X98" i="3"/>
  <c r="W98" i="3"/>
  <c r="V98" i="3"/>
  <c r="U98" i="3"/>
  <c r="T98" i="3"/>
  <c r="S98" i="3"/>
  <c r="R98" i="3"/>
  <c r="Q98" i="3"/>
  <c r="P98" i="3"/>
  <c r="O98" i="3"/>
  <c r="N98" i="3"/>
  <c r="M98" i="3"/>
  <c r="L98" i="3"/>
  <c r="K98" i="3"/>
  <c r="J98" i="3"/>
  <c r="I98" i="3"/>
  <c r="H98" i="3"/>
  <c r="G98" i="3"/>
  <c r="F98" i="3"/>
  <c r="E98" i="3"/>
  <c r="D98" i="3"/>
  <c r="C98" i="3"/>
  <c r="B98" i="3"/>
  <c r="DP97" i="3"/>
  <c r="DO97" i="3"/>
  <c r="DN97" i="3"/>
  <c r="DM97" i="3"/>
  <c r="DL97" i="3"/>
  <c r="DK97" i="3"/>
  <c r="DJ97" i="3"/>
  <c r="DI97" i="3"/>
  <c r="DH97" i="3"/>
  <c r="DG97" i="3"/>
  <c r="DF97" i="3"/>
  <c r="DE97" i="3"/>
  <c r="DD97" i="3"/>
  <c r="DC97" i="3"/>
  <c r="DB97" i="3"/>
  <c r="DA97" i="3"/>
  <c r="CZ97" i="3"/>
  <c r="CY97" i="3"/>
  <c r="CX97" i="3"/>
  <c r="CW97" i="3"/>
  <c r="CV97" i="3"/>
  <c r="CU97" i="3"/>
  <c r="CT97" i="3"/>
  <c r="CS97" i="3"/>
  <c r="CR97" i="3"/>
  <c r="CQ97" i="3"/>
  <c r="CP97" i="3"/>
  <c r="CO97" i="3"/>
  <c r="CN97" i="3"/>
  <c r="CM97" i="3"/>
  <c r="CL97" i="3"/>
  <c r="CK97" i="3"/>
  <c r="CJ97" i="3"/>
  <c r="CI97" i="3"/>
  <c r="CH97" i="3"/>
  <c r="CG97" i="3"/>
  <c r="CF97" i="3"/>
  <c r="CE97" i="3"/>
  <c r="CD97" i="3"/>
  <c r="CC97" i="3"/>
  <c r="CB97" i="3"/>
  <c r="CA97" i="3"/>
  <c r="BZ97" i="3"/>
  <c r="BY97" i="3"/>
  <c r="BX97" i="3"/>
  <c r="BW97" i="3"/>
  <c r="BV97" i="3"/>
  <c r="BU97" i="3"/>
  <c r="BT97" i="3"/>
  <c r="BS97" i="3"/>
  <c r="BR97" i="3"/>
  <c r="BQ97" i="3"/>
  <c r="BP97" i="3"/>
  <c r="BO97" i="3"/>
  <c r="BN97" i="3"/>
  <c r="BM97" i="3"/>
  <c r="BL97" i="3"/>
  <c r="BK97" i="3"/>
  <c r="BJ97" i="3"/>
  <c r="BI97" i="3"/>
  <c r="BH97" i="3"/>
  <c r="BG97" i="3"/>
  <c r="BF97" i="3"/>
  <c r="BE97" i="3"/>
  <c r="BD97" i="3"/>
  <c r="BC97" i="3"/>
  <c r="BB97" i="3"/>
  <c r="BA97" i="3"/>
  <c r="AZ97" i="3"/>
  <c r="AY97" i="3"/>
  <c r="AX97" i="3"/>
  <c r="AW97" i="3"/>
  <c r="AV97" i="3"/>
  <c r="AU97" i="3"/>
  <c r="AT97" i="3"/>
  <c r="AS97" i="3"/>
  <c r="AR97" i="3"/>
  <c r="AQ97" i="3"/>
  <c r="AP97" i="3"/>
  <c r="AO97" i="3"/>
  <c r="AN97" i="3"/>
  <c r="AM97" i="3"/>
  <c r="AL97" i="3"/>
  <c r="AK97" i="3"/>
  <c r="AJ97" i="3"/>
  <c r="AI97" i="3"/>
  <c r="AH97" i="3"/>
  <c r="AG97" i="3"/>
  <c r="AF97" i="3"/>
  <c r="AE97" i="3"/>
  <c r="AD97" i="3"/>
  <c r="AC97" i="3"/>
  <c r="AB97" i="3"/>
  <c r="AA97" i="3"/>
  <c r="Z97" i="3"/>
  <c r="Y97" i="3"/>
  <c r="X97" i="3"/>
  <c r="W97" i="3"/>
  <c r="V97" i="3"/>
  <c r="U97" i="3"/>
  <c r="T97" i="3"/>
  <c r="S97" i="3"/>
  <c r="R97" i="3"/>
  <c r="Q97" i="3"/>
  <c r="P97" i="3"/>
  <c r="O97" i="3"/>
  <c r="N97" i="3"/>
  <c r="M97" i="3"/>
  <c r="L97" i="3"/>
  <c r="K97" i="3"/>
  <c r="J97" i="3"/>
  <c r="I97" i="3"/>
  <c r="H97" i="3"/>
  <c r="G97" i="3"/>
  <c r="F97" i="3"/>
  <c r="E97" i="3"/>
  <c r="D97" i="3"/>
  <c r="C97" i="3"/>
  <c r="B97" i="3"/>
  <c r="DP96" i="3"/>
  <c r="DO96" i="3"/>
  <c r="DN96" i="3"/>
  <c r="DM96" i="3"/>
  <c r="DL96" i="3"/>
  <c r="DK96" i="3"/>
  <c r="DJ96" i="3"/>
  <c r="DI96" i="3"/>
  <c r="DH96" i="3"/>
  <c r="DG96" i="3"/>
  <c r="DF96" i="3"/>
  <c r="DE96" i="3"/>
  <c r="DD96" i="3"/>
  <c r="DC96" i="3"/>
  <c r="DB96" i="3"/>
  <c r="DA96" i="3"/>
  <c r="CZ96" i="3"/>
  <c r="CY96" i="3"/>
  <c r="CX96" i="3"/>
  <c r="CW96" i="3"/>
  <c r="CV96" i="3"/>
  <c r="CU96" i="3"/>
  <c r="CT96" i="3"/>
  <c r="CS96" i="3"/>
  <c r="CR96" i="3"/>
  <c r="CQ96" i="3"/>
  <c r="CP96" i="3"/>
  <c r="CO96" i="3"/>
  <c r="CN96" i="3"/>
  <c r="CM96" i="3"/>
  <c r="CL96" i="3"/>
  <c r="CK96" i="3"/>
  <c r="CJ96" i="3"/>
  <c r="CI96" i="3"/>
  <c r="CH96" i="3"/>
  <c r="CG96" i="3"/>
  <c r="CF96" i="3"/>
  <c r="CE96" i="3"/>
  <c r="CD96" i="3"/>
  <c r="CC96" i="3"/>
  <c r="CB96" i="3"/>
  <c r="CA96" i="3"/>
  <c r="BZ96" i="3"/>
  <c r="BY96" i="3"/>
  <c r="BX96" i="3"/>
  <c r="BW96" i="3"/>
  <c r="BV96" i="3"/>
  <c r="BU96" i="3"/>
  <c r="BT96" i="3"/>
  <c r="BS96" i="3"/>
  <c r="BR96" i="3"/>
  <c r="BQ96" i="3"/>
  <c r="BP96" i="3"/>
  <c r="BO96" i="3"/>
  <c r="BN96" i="3"/>
  <c r="BM96" i="3"/>
  <c r="BL96" i="3"/>
  <c r="BK96" i="3"/>
  <c r="BJ96" i="3"/>
  <c r="BI96" i="3"/>
  <c r="BH96" i="3"/>
  <c r="BG96" i="3"/>
  <c r="BF96" i="3"/>
  <c r="BE96" i="3"/>
  <c r="BD96" i="3"/>
  <c r="BC96" i="3"/>
  <c r="BB96" i="3"/>
  <c r="BA96" i="3"/>
  <c r="AZ96" i="3"/>
  <c r="AY96" i="3"/>
  <c r="AX96" i="3"/>
  <c r="AW96" i="3"/>
  <c r="AV96" i="3"/>
  <c r="AU96" i="3"/>
  <c r="AT96" i="3"/>
  <c r="AS96" i="3"/>
  <c r="AR96" i="3"/>
  <c r="AQ96" i="3"/>
  <c r="AP96" i="3"/>
  <c r="AO96" i="3"/>
  <c r="AN96" i="3"/>
  <c r="AM96" i="3"/>
  <c r="AL96" i="3"/>
  <c r="AK96" i="3"/>
  <c r="AJ96" i="3"/>
  <c r="AI96" i="3"/>
  <c r="AH96" i="3"/>
  <c r="AG96" i="3"/>
  <c r="AF96" i="3"/>
  <c r="AE96" i="3"/>
  <c r="AD96" i="3"/>
  <c r="AC96" i="3"/>
  <c r="AB96" i="3"/>
  <c r="AA96" i="3"/>
  <c r="Z96" i="3"/>
  <c r="Y96" i="3"/>
  <c r="X96" i="3"/>
  <c r="W96" i="3"/>
  <c r="V96" i="3"/>
  <c r="U96" i="3"/>
  <c r="T96" i="3"/>
  <c r="S96" i="3"/>
  <c r="R96" i="3"/>
  <c r="Q96" i="3"/>
  <c r="P96" i="3"/>
  <c r="O96" i="3"/>
  <c r="N96" i="3"/>
  <c r="M96" i="3"/>
  <c r="L96" i="3"/>
  <c r="K96" i="3"/>
  <c r="J96" i="3"/>
  <c r="I96" i="3"/>
  <c r="H96" i="3"/>
  <c r="G96" i="3"/>
  <c r="F96" i="3"/>
  <c r="E96" i="3"/>
  <c r="D96" i="3"/>
  <c r="C96" i="3"/>
  <c r="B96" i="3"/>
  <c r="DP94" i="3"/>
  <c r="DO94" i="3"/>
  <c r="DN94" i="3"/>
  <c r="DM94" i="3"/>
  <c r="DL94" i="3"/>
  <c r="DK94" i="3"/>
  <c r="DJ94" i="3"/>
  <c r="DI94" i="3"/>
  <c r="DH94" i="3"/>
  <c r="DG94" i="3"/>
  <c r="DF94" i="3"/>
  <c r="DE94" i="3"/>
  <c r="DD94" i="3"/>
  <c r="DC94" i="3"/>
  <c r="DB94" i="3"/>
  <c r="DA94" i="3"/>
  <c r="CZ94" i="3"/>
  <c r="CY94" i="3"/>
  <c r="CX94" i="3"/>
  <c r="CW94" i="3"/>
  <c r="CV94" i="3"/>
  <c r="CU94" i="3"/>
  <c r="CT94" i="3"/>
  <c r="CS94" i="3"/>
  <c r="CR94" i="3"/>
  <c r="CQ94" i="3"/>
  <c r="CP94" i="3"/>
  <c r="CO94" i="3"/>
  <c r="CN94" i="3"/>
  <c r="CM94" i="3"/>
  <c r="CL94" i="3"/>
  <c r="CK94" i="3"/>
  <c r="CJ94" i="3"/>
  <c r="CI94" i="3"/>
  <c r="CH94" i="3"/>
  <c r="CG94" i="3"/>
  <c r="CF94" i="3"/>
  <c r="CE94" i="3"/>
  <c r="CD94" i="3"/>
  <c r="CC94" i="3"/>
  <c r="CB94" i="3"/>
  <c r="CA94" i="3"/>
  <c r="BZ94" i="3"/>
  <c r="BY94" i="3"/>
  <c r="BX94" i="3"/>
  <c r="BW94" i="3"/>
  <c r="BV94" i="3"/>
  <c r="BU94" i="3"/>
  <c r="BT94" i="3"/>
  <c r="BS94" i="3"/>
  <c r="BR94" i="3"/>
  <c r="BQ94" i="3"/>
  <c r="BP94" i="3"/>
  <c r="BO94" i="3"/>
  <c r="BN94" i="3"/>
  <c r="BM94" i="3"/>
  <c r="BL94" i="3"/>
  <c r="BK94" i="3"/>
  <c r="BJ94" i="3"/>
  <c r="BI94" i="3"/>
  <c r="BH94" i="3"/>
  <c r="BG94" i="3"/>
  <c r="BF94" i="3"/>
  <c r="BE94" i="3"/>
  <c r="BD94" i="3"/>
  <c r="BC94" i="3"/>
  <c r="BB94" i="3"/>
  <c r="BA94" i="3"/>
  <c r="AZ94" i="3"/>
  <c r="AY94" i="3"/>
  <c r="AX94" i="3"/>
  <c r="AW94" i="3"/>
  <c r="AV94" i="3"/>
  <c r="AU94" i="3"/>
  <c r="AT94" i="3"/>
  <c r="AS94" i="3"/>
  <c r="AR94" i="3"/>
  <c r="AQ94" i="3"/>
  <c r="AP94" i="3"/>
  <c r="AO94" i="3"/>
  <c r="AN94" i="3"/>
  <c r="AM94" i="3"/>
  <c r="AL94" i="3"/>
  <c r="AK94" i="3"/>
  <c r="AJ94" i="3"/>
  <c r="AI94" i="3"/>
  <c r="AH94" i="3"/>
  <c r="AG94" i="3"/>
  <c r="AF94" i="3"/>
  <c r="AE94" i="3"/>
  <c r="AD94" i="3"/>
  <c r="AC94" i="3"/>
  <c r="AB94" i="3"/>
  <c r="AA94" i="3"/>
  <c r="Z94" i="3"/>
  <c r="Y94" i="3"/>
  <c r="X94" i="3"/>
  <c r="W94" i="3"/>
  <c r="V94" i="3"/>
  <c r="U94" i="3"/>
  <c r="T94" i="3"/>
  <c r="S94" i="3"/>
  <c r="R94" i="3"/>
  <c r="Q94" i="3"/>
  <c r="P94" i="3"/>
  <c r="O94" i="3"/>
  <c r="N94" i="3"/>
  <c r="M94" i="3"/>
  <c r="L94" i="3"/>
  <c r="K94" i="3"/>
  <c r="J94" i="3"/>
  <c r="I94" i="3"/>
  <c r="H94" i="3"/>
  <c r="G94" i="3"/>
  <c r="F94" i="3"/>
  <c r="E94" i="3"/>
  <c r="D94" i="3"/>
  <c r="C94" i="3"/>
  <c r="B94" i="3"/>
  <c r="DP93" i="3"/>
  <c r="DO93" i="3"/>
  <c r="DN93" i="3"/>
  <c r="DM93" i="3"/>
  <c r="DL93" i="3"/>
  <c r="DK93" i="3"/>
  <c r="DJ93" i="3"/>
  <c r="DI93" i="3"/>
  <c r="DH93" i="3"/>
  <c r="DG93" i="3"/>
  <c r="DF93" i="3"/>
  <c r="DE93" i="3"/>
  <c r="DD93" i="3"/>
  <c r="DC93" i="3"/>
  <c r="DB93" i="3"/>
  <c r="DA93" i="3"/>
  <c r="CZ93" i="3"/>
  <c r="CY93" i="3"/>
  <c r="CX93" i="3"/>
  <c r="CW93" i="3"/>
  <c r="CV93" i="3"/>
  <c r="CU93" i="3"/>
  <c r="CT93" i="3"/>
  <c r="CS93" i="3"/>
  <c r="CR93" i="3"/>
  <c r="CQ93" i="3"/>
  <c r="CP93" i="3"/>
  <c r="CO93" i="3"/>
  <c r="CN93" i="3"/>
  <c r="CM93" i="3"/>
  <c r="CL93" i="3"/>
  <c r="CK93" i="3"/>
  <c r="CJ93" i="3"/>
  <c r="CI93" i="3"/>
  <c r="CH93" i="3"/>
  <c r="CG93" i="3"/>
  <c r="CF93" i="3"/>
  <c r="CE93" i="3"/>
  <c r="CD93" i="3"/>
  <c r="CC93" i="3"/>
  <c r="CB93" i="3"/>
  <c r="CA93" i="3"/>
  <c r="BZ93" i="3"/>
  <c r="BY93" i="3"/>
  <c r="BX93" i="3"/>
  <c r="BW93" i="3"/>
  <c r="BV93" i="3"/>
  <c r="BU93" i="3"/>
  <c r="BT93" i="3"/>
  <c r="BS93" i="3"/>
  <c r="BR93" i="3"/>
  <c r="BQ93" i="3"/>
  <c r="BP93" i="3"/>
  <c r="BO93" i="3"/>
  <c r="BN93" i="3"/>
  <c r="BM93" i="3"/>
  <c r="BL93" i="3"/>
  <c r="BK93" i="3"/>
  <c r="BJ93" i="3"/>
  <c r="BI93" i="3"/>
  <c r="BH93" i="3"/>
  <c r="BG93" i="3"/>
  <c r="BF93" i="3"/>
  <c r="BE93" i="3"/>
  <c r="BD93" i="3"/>
  <c r="BC93" i="3"/>
  <c r="BB93" i="3"/>
  <c r="BA93" i="3"/>
  <c r="AZ93" i="3"/>
  <c r="AY93" i="3"/>
  <c r="AX93" i="3"/>
  <c r="AW93" i="3"/>
  <c r="AV93" i="3"/>
  <c r="AU93" i="3"/>
  <c r="AT93" i="3"/>
  <c r="AS93" i="3"/>
  <c r="AR93" i="3"/>
  <c r="AQ93" i="3"/>
  <c r="AP93" i="3"/>
  <c r="AO93" i="3"/>
  <c r="AN93" i="3"/>
  <c r="AM93" i="3"/>
  <c r="AL93" i="3"/>
  <c r="AK93" i="3"/>
  <c r="AJ93" i="3"/>
  <c r="AI93" i="3"/>
  <c r="AH93" i="3"/>
  <c r="AG93" i="3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B93" i="3"/>
  <c r="DP92" i="3"/>
  <c r="DO92" i="3"/>
  <c r="DN92" i="3"/>
  <c r="DM92" i="3"/>
  <c r="DL92" i="3"/>
  <c r="DK92" i="3"/>
  <c r="DJ92" i="3"/>
  <c r="DI92" i="3"/>
  <c r="DH92" i="3"/>
  <c r="DG92" i="3"/>
  <c r="DF92" i="3"/>
  <c r="DE92" i="3"/>
  <c r="DD92" i="3"/>
  <c r="DC92" i="3"/>
  <c r="DB92" i="3"/>
  <c r="DA92" i="3"/>
  <c r="CZ92" i="3"/>
  <c r="CY92" i="3"/>
  <c r="CX92" i="3"/>
  <c r="CW92" i="3"/>
  <c r="CV92" i="3"/>
  <c r="CU92" i="3"/>
  <c r="CT92" i="3"/>
  <c r="CS92" i="3"/>
  <c r="CR92" i="3"/>
  <c r="CQ92" i="3"/>
  <c r="CP92" i="3"/>
  <c r="CO92" i="3"/>
  <c r="CN92" i="3"/>
  <c r="CM92" i="3"/>
  <c r="CL92" i="3"/>
  <c r="CK92" i="3"/>
  <c r="CJ92" i="3"/>
  <c r="CI92" i="3"/>
  <c r="CH92" i="3"/>
  <c r="CG92" i="3"/>
  <c r="CF92" i="3"/>
  <c r="CE92" i="3"/>
  <c r="CD92" i="3"/>
  <c r="CC92" i="3"/>
  <c r="CB92" i="3"/>
  <c r="CA92" i="3"/>
  <c r="BZ92" i="3"/>
  <c r="BY92" i="3"/>
  <c r="BX92" i="3"/>
  <c r="BW92" i="3"/>
  <c r="BV92" i="3"/>
  <c r="BU92" i="3"/>
  <c r="BT92" i="3"/>
  <c r="BS92" i="3"/>
  <c r="BR92" i="3"/>
  <c r="BQ92" i="3"/>
  <c r="BP92" i="3"/>
  <c r="BO92" i="3"/>
  <c r="BN92" i="3"/>
  <c r="BM92" i="3"/>
  <c r="BL92" i="3"/>
  <c r="BK92" i="3"/>
  <c r="BJ92" i="3"/>
  <c r="BI92" i="3"/>
  <c r="BH92" i="3"/>
  <c r="BG92" i="3"/>
  <c r="BF92" i="3"/>
  <c r="BE92" i="3"/>
  <c r="BD92" i="3"/>
  <c r="BC92" i="3"/>
  <c r="BB92" i="3"/>
  <c r="BA92" i="3"/>
  <c r="AZ92" i="3"/>
  <c r="AY92" i="3"/>
  <c r="AX92" i="3"/>
  <c r="AW92" i="3"/>
  <c r="AV92" i="3"/>
  <c r="AU92" i="3"/>
  <c r="AT92" i="3"/>
  <c r="AS92" i="3"/>
  <c r="AR92" i="3"/>
  <c r="AQ92" i="3"/>
  <c r="AP92" i="3"/>
  <c r="AO92" i="3"/>
  <c r="AN92" i="3"/>
  <c r="AM92" i="3"/>
  <c r="AL92" i="3"/>
  <c r="AK92" i="3"/>
  <c r="AJ92" i="3"/>
  <c r="AI92" i="3"/>
  <c r="AH92" i="3"/>
  <c r="AG92" i="3"/>
  <c r="AF92" i="3"/>
  <c r="AE92" i="3"/>
  <c r="AD92" i="3"/>
  <c r="AC92" i="3"/>
  <c r="AB92" i="3"/>
  <c r="AA92" i="3"/>
  <c r="Z92" i="3"/>
  <c r="Y92" i="3"/>
  <c r="X92" i="3"/>
  <c r="W92" i="3"/>
  <c r="V92" i="3"/>
  <c r="U92" i="3"/>
  <c r="T92" i="3"/>
  <c r="S92" i="3"/>
  <c r="R92" i="3"/>
  <c r="Q92" i="3"/>
  <c r="P92" i="3"/>
  <c r="O92" i="3"/>
  <c r="N92" i="3"/>
  <c r="M92" i="3"/>
  <c r="L92" i="3"/>
  <c r="K92" i="3"/>
  <c r="J92" i="3"/>
  <c r="I92" i="3"/>
  <c r="H92" i="3"/>
  <c r="G92" i="3"/>
  <c r="F92" i="3"/>
  <c r="E92" i="3"/>
  <c r="D92" i="3"/>
  <c r="C92" i="3"/>
  <c r="B92" i="3"/>
  <c r="DP91" i="3"/>
  <c r="DO91" i="3"/>
  <c r="DN91" i="3"/>
  <c r="DM91" i="3"/>
  <c r="DL91" i="3"/>
  <c r="DK91" i="3"/>
  <c r="DJ91" i="3"/>
  <c r="DI91" i="3"/>
  <c r="DH91" i="3"/>
  <c r="DG91" i="3"/>
  <c r="DF91" i="3"/>
  <c r="DE91" i="3"/>
  <c r="DD91" i="3"/>
  <c r="DC91" i="3"/>
  <c r="DB91" i="3"/>
  <c r="DA91" i="3"/>
  <c r="CZ91" i="3"/>
  <c r="CY91" i="3"/>
  <c r="CX91" i="3"/>
  <c r="CW91" i="3"/>
  <c r="CV91" i="3"/>
  <c r="CU91" i="3"/>
  <c r="CT91" i="3"/>
  <c r="CS91" i="3"/>
  <c r="CR91" i="3"/>
  <c r="CQ91" i="3"/>
  <c r="CP91" i="3"/>
  <c r="CO91" i="3"/>
  <c r="CN91" i="3"/>
  <c r="CM91" i="3"/>
  <c r="CL91" i="3"/>
  <c r="CK91" i="3"/>
  <c r="CJ91" i="3"/>
  <c r="CI91" i="3"/>
  <c r="CH91" i="3"/>
  <c r="CG91" i="3"/>
  <c r="CF91" i="3"/>
  <c r="CE91" i="3"/>
  <c r="CD91" i="3"/>
  <c r="CC91" i="3"/>
  <c r="CB91" i="3"/>
  <c r="CA91" i="3"/>
  <c r="BZ91" i="3"/>
  <c r="BY91" i="3"/>
  <c r="BX91" i="3"/>
  <c r="BW91" i="3"/>
  <c r="BV91" i="3"/>
  <c r="BU91" i="3"/>
  <c r="BT91" i="3"/>
  <c r="BS91" i="3"/>
  <c r="BR91" i="3"/>
  <c r="BQ91" i="3"/>
  <c r="BP91" i="3"/>
  <c r="BO91" i="3"/>
  <c r="BN91" i="3"/>
  <c r="BM91" i="3"/>
  <c r="BL91" i="3"/>
  <c r="BK91" i="3"/>
  <c r="BJ91" i="3"/>
  <c r="BI91" i="3"/>
  <c r="BH91" i="3"/>
  <c r="BG91" i="3"/>
  <c r="BF91" i="3"/>
  <c r="BE91" i="3"/>
  <c r="BD91" i="3"/>
  <c r="BC91" i="3"/>
  <c r="BB91" i="3"/>
  <c r="BA91" i="3"/>
  <c r="AZ91" i="3"/>
  <c r="AY91" i="3"/>
  <c r="AX91" i="3"/>
  <c r="AW91" i="3"/>
  <c r="AV91" i="3"/>
  <c r="AU91" i="3"/>
  <c r="AT91" i="3"/>
  <c r="AS91" i="3"/>
  <c r="AR91" i="3"/>
  <c r="AQ91" i="3"/>
  <c r="AP91" i="3"/>
  <c r="AO91" i="3"/>
  <c r="AN91" i="3"/>
  <c r="AM91" i="3"/>
  <c r="AL91" i="3"/>
  <c r="AK91" i="3"/>
  <c r="AJ91" i="3"/>
  <c r="AI91" i="3"/>
  <c r="AH91" i="3"/>
  <c r="AG91" i="3"/>
  <c r="AF91" i="3"/>
  <c r="AE91" i="3"/>
  <c r="AD91" i="3"/>
  <c r="AC91" i="3"/>
  <c r="AB91" i="3"/>
  <c r="AA91" i="3"/>
  <c r="Z91" i="3"/>
  <c r="Y91" i="3"/>
  <c r="X91" i="3"/>
  <c r="W91" i="3"/>
  <c r="V91" i="3"/>
  <c r="U91" i="3"/>
  <c r="T91" i="3"/>
  <c r="S91" i="3"/>
  <c r="R91" i="3"/>
  <c r="Q91" i="3"/>
  <c r="P91" i="3"/>
  <c r="O91" i="3"/>
  <c r="N91" i="3"/>
  <c r="M91" i="3"/>
  <c r="L91" i="3"/>
  <c r="K91" i="3"/>
  <c r="J91" i="3"/>
  <c r="I91" i="3"/>
  <c r="H91" i="3"/>
  <c r="G91" i="3"/>
  <c r="F91" i="3"/>
  <c r="E91" i="3"/>
  <c r="D91" i="3"/>
  <c r="C91" i="3"/>
  <c r="B91" i="3"/>
  <c r="DP89" i="3"/>
  <c r="DO89" i="3"/>
  <c r="DN89" i="3"/>
  <c r="DM89" i="3"/>
  <c r="DL89" i="3"/>
  <c r="DK89" i="3"/>
  <c r="DJ89" i="3"/>
  <c r="DI89" i="3"/>
  <c r="DH89" i="3"/>
  <c r="DG89" i="3"/>
  <c r="DF89" i="3"/>
  <c r="DE89" i="3"/>
  <c r="DD89" i="3"/>
  <c r="DC89" i="3"/>
  <c r="DB89" i="3"/>
  <c r="DA89" i="3"/>
  <c r="CZ89" i="3"/>
  <c r="CY89" i="3"/>
  <c r="CX89" i="3"/>
  <c r="CW89" i="3"/>
  <c r="CV89" i="3"/>
  <c r="CU89" i="3"/>
  <c r="CT89" i="3"/>
  <c r="CS89" i="3"/>
  <c r="CR89" i="3"/>
  <c r="CQ89" i="3"/>
  <c r="CP89" i="3"/>
  <c r="CO89" i="3"/>
  <c r="CN89" i="3"/>
  <c r="CM89" i="3"/>
  <c r="CL89" i="3"/>
  <c r="CK89" i="3"/>
  <c r="CJ89" i="3"/>
  <c r="CI89" i="3"/>
  <c r="CH89" i="3"/>
  <c r="CG89" i="3"/>
  <c r="CF89" i="3"/>
  <c r="CE89" i="3"/>
  <c r="CD89" i="3"/>
  <c r="CC89" i="3"/>
  <c r="CB89" i="3"/>
  <c r="CA89" i="3"/>
  <c r="BZ89" i="3"/>
  <c r="BY89" i="3"/>
  <c r="BX89" i="3"/>
  <c r="BW89" i="3"/>
  <c r="BV89" i="3"/>
  <c r="BU89" i="3"/>
  <c r="BT89" i="3"/>
  <c r="BS89" i="3"/>
  <c r="BR89" i="3"/>
  <c r="BQ89" i="3"/>
  <c r="BP89" i="3"/>
  <c r="BO89" i="3"/>
  <c r="BN89" i="3"/>
  <c r="BM89" i="3"/>
  <c r="BL89" i="3"/>
  <c r="BK89" i="3"/>
  <c r="BJ89" i="3"/>
  <c r="BI89" i="3"/>
  <c r="BH89" i="3"/>
  <c r="BG89" i="3"/>
  <c r="BF89" i="3"/>
  <c r="BE89" i="3"/>
  <c r="BD89" i="3"/>
  <c r="BC89" i="3"/>
  <c r="BB89" i="3"/>
  <c r="BA89" i="3"/>
  <c r="AZ89" i="3"/>
  <c r="AY89" i="3"/>
  <c r="AX89" i="3"/>
  <c r="AW89" i="3"/>
  <c r="AV89" i="3"/>
  <c r="AU89" i="3"/>
  <c r="AT89" i="3"/>
  <c r="AS89" i="3"/>
  <c r="AR89" i="3"/>
  <c r="AQ89" i="3"/>
  <c r="AP89" i="3"/>
  <c r="AO89" i="3"/>
  <c r="AN89" i="3"/>
  <c r="AM89" i="3"/>
  <c r="AL89" i="3"/>
  <c r="AK89" i="3"/>
  <c r="AJ89" i="3"/>
  <c r="AI89" i="3"/>
  <c r="AH89" i="3"/>
  <c r="AG89" i="3"/>
  <c r="AF89" i="3"/>
  <c r="AE89" i="3"/>
  <c r="AD89" i="3"/>
  <c r="AC89" i="3"/>
  <c r="AB89" i="3"/>
  <c r="AA89" i="3"/>
  <c r="Z89" i="3"/>
  <c r="Y89" i="3"/>
  <c r="X89" i="3"/>
  <c r="W89" i="3"/>
  <c r="V89" i="3"/>
  <c r="U89" i="3"/>
  <c r="T89" i="3"/>
  <c r="S89" i="3"/>
  <c r="R89" i="3"/>
  <c r="Q89" i="3"/>
  <c r="P89" i="3"/>
  <c r="O89" i="3"/>
  <c r="N89" i="3"/>
  <c r="M89" i="3"/>
  <c r="L89" i="3"/>
  <c r="K89" i="3"/>
  <c r="J89" i="3"/>
  <c r="I89" i="3"/>
  <c r="H89" i="3"/>
  <c r="G89" i="3"/>
  <c r="F89" i="3"/>
  <c r="E89" i="3"/>
  <c r="D89" i="3"/>
  <c r="C89" i="3"/>
  <c r="B89" i="3"/>
  <c r="DP88" i="3"/>
  <c r="DO88" i="3"/>
  <c r="DN88" i="3"/>
  <c r="DM88" i="3"/>
  <c r="DL88" i="3"/>
  <c r="DK88" i="3"/>
  <c r="DJ88" i="3"/>
  <c r="DI88" i="3"/>
  <c r="DH88" i="3"/>
  <c r="DG88" i="3"/>
  <c r="DF88" i="3"/>
  <c r="DE88" i="3"/>
  <c r="DD88" i="3"/>
  <c r="DC88" i="3"/>
  <c r="DB88" i="3"/>
  <c r="DA88" i="3"/>
  <c r="CZ88" i="3"/>
  <c r="CY88" i="3"/>
  <c r="CX88" i="3"/>
  <c r="CW88" i="3"/>
  <c r="CV88" i="3"/>
  <c r="CU88" i="3"/>
  <c r="CT88" i="3"/>
  <c r="CS88" i="3"/>
  <c r="CR88" i="3"/>
  <c r="CQ88" i="3"/>
  <c r="CP88" i="3"/>
  <c r="CO88" i="3"/>
  <c r="CN88" i="3"/>
  <c r="CM88" i="3"/>
  <c r="CL88" i="3"/>
  <c r="CK88" i="3"/>
  <c r="CJ88" i="3"/>
  <c r="CI88" i="3"/>
  <c r="CH88" i="3"/>
  <c r="CG88" i="3"/>
  <c r="CF88" i="3"/>
  <c r="CE88" i="3"/>
  <c r="CD88" i="3"/>
  <c r="CC88" i="3"/>
  <c r="CB88" i="3"/>
  <c r="CA88" i="3"/>
  <c r="BZ88" i="3"/>
  <c r="BY88" i="3"/>
  <c r="BX88" i="3"/>
  <c r="BW88" i="3"/>
  <c r="BV88" i="3"/>
  <c r="BU88" i="3"/>
  <c r="BT88" i="3"/>
  <c r="BS88" i="3"/>
  <c r="BR88" i="3"/>
  <c r="BQ88" i="3"/>
  <c r="BP88" i="3"/>
  <c r="BO88" i="3"/>
  <c r="BN88" i="3"/>
  <c r="BM88" i="3"/>
  <c r="BL88" i="3"/>
  <c r="BK88" i="3"/>
  <c r="BJ88" i="3"/>
  <c r="BI88" i="3"/>
  <c r="BH88" i="3"/>
  <c r="BG88" i="3"/>
  <c r="BF88" i="3"/>
  <c r="BE88" i="3"/>
  <c r="BD88" i="3"/>
  <c r="BC88" i="3"/>
  <c r="BB88" i="3"/>
  <c r="BA88" i="3"/>
  <c r="AZ88" i="3"/>
  <c r="AY88" i="3"/>
  <c r="AX88" i="3"/>
  <c r="AW88" i="3"/>
  <c r="AV88" i="3"/>
  <c r="AU88" i="3"/>
  <c r="AT88" i="3"/>
  <c r="AS88" i="3"/>
  <c r="AR88" i="3"/>
  <c r="AQ88" i="3"/>
  <c r="AP88" i="3"/>
  <c r="AO88" i="3"/>
  <c r="AN88" i="3"/>
  <c r="AM88" i="3"/>
  <c r="AL88" i="3"/>
  <c r="AK88" i="3"/>
  <c r="AJ88" i="3"/>
  <c r="AI88" i="3"/>
  <c r="AH88" i="3"/>
  <c r="AG88" i="3"/>
  <c r="AF88" i="3"/>
  <c r="AE88" i="3"/>
  <c r="AD88" i="3"/>
  <c r="AC88" i="3"/>
  <c r="AB88" i="3"/>
  <c r="AA88" i="3"/>
  <c r="Z88" i="3"/>
  <c r="Y88" i="3"/>
  <c r="X88" i="3"/>
  <c r="W88" i="3"/>
  <c r="V88" i="3"/>
  <c r="U88" i="3"/>
  <c r="T88" i="3"/>
  <c r="S88" i="3"/>
  <c r="R88" i="3"/>
  <c r="Q88" i="3"/>
  <c r="P88" i="3"/>
  <c r="O88" i="3"/>
  <c r="N88" i="3"/>
  <c r="M88" i="3"/>
  <c r="L88" i="3"/>
  <c r="K88" i="3"/>
  <c r="J88" i="3"/>
  <c r="I88" i="3"/>
  <c r="H88" i="3"/>
  <c r="G88" i="3"/>
  <c r="F88" i="3"/>
  <c r="E88" i="3"/>
  <c r="D88" i="3"/>
  <c r="C88" i="3"/>
  <c r="B88" i="3"/>
  <c r="DP86" i="3"/>
  <c r="DO86" i="3"/>
  <c r="DN86" i="3"/>
  <c r="DM86" i="3"/>
  <c r="DL86" i="3"/>
  <c r="DK86" i="3"/>
  <c r="DJ86" i="3"/>
  <c r="DI86" i="3"/>
  <c r="DH86" i="3"/>
  <c r="DG86" i="3"/>
  <c r="DF86" i="3"/>
  <c r="DE86" i="3"/>
  <c r="DD86" i="3"/>
  <c r="DC86" i="3"/>
  <c r="DB86" i="3"/>
  <c r="DA86" i="3"/>
  <c r="CZ86" i="3"/>
  <c r="CY86" i="3"/>
  <c r="CX86" i="3"/>
  <c r="CW86" i="3"/>
  <c r="CV86" i="3"/>
  <c r="CU86" i="3"/>
  <c r="CT86" i="3"/>
  <c r="CS86" i="3"/>
  <c r="CR86" i="3"/>
  <c r="CQ86" i="3"/>
  <c r="CP86" i="3"/>
  <c r="CO86" i="3"/>
  <c r="CN86" i="3"/>
  <c r="CM86" i="3"/>
  <c r="CL86" i="3"/>
  <c r="CK86" i="3"/>
  <c r="CJ86" i="3"/>
  <c r="CI86" i="3"/>
  <c r="CH86" i="3"/>
  <c r="CG86" i="3"/>
  <c r="CF86" i="3"/>
  <c r="CE86" i="3"/>
  <c r="CD86" i="3"/>
  <c r="CC86" i="3"/>
  <c r="CB86" i="3"/>
  <c r="CA86" i="3"/>
  <c r="BZ86" i="3"/>
  <c r="BY86" i="3"/>
  <c r="BX86" i="3"/>
  <c r="BW86" i="3"/>
  <c r="BV86" i="3"/>
  <c r="BU86" i="3"/>
  <c r="BT86" i="3"/>
  <c r="BS86" i="3"/>
  <c r="BR86" i="3"/>
  <c r="BQ86" i="3"/>
  <c r="BP86" i="3"/>
  <c r="BO86" i="3"/>
  <c r="BN86" i="3"/>
  <c r="BM86" i="3"/>
  <c r="BL86" i="3"/>
  <c r="BK86" i="3"/>
  <c r="BJ86" i="3"/>
  <c r="BI86" i="3"/>
  <c r="BH86" i="3"/>
  <c r="BG86" i="3"/>
  <c r="BF86" i="3"/>
  <c r="BE86" i="3"/>
  <c r="BD86" i="3"/>
  <c r="BC86" i="3"/>
  <c r="BB86" i="3"/>
  <c r="BA86" i="3"/>
  <c r="AZ86" i="3"/>
  <c r="AY86" i="3"/>
  <c r="AX86" i="3"/>
  <c r="AW86" i="3"/>
  <c r="AV86" i="3"/>
  <c r="AU86" i="3"/>
  <c r="AT86" i="3"/>
  <c r="AS86" i="3"/>
  <c r="AR86" i="3"/>
  <c r="AQ86" i="3"/>
  <c r="AP86" i="3"/>
  <c r="AO86" i="3"/>
  <c r="AN86" i="3"/>
  <c r="AM86" i="3"/>
  <c r="AL86" i="3"/>
  <c r="AK86" i="3"/>
  <c r="AJ86" i="3"/>
  <c r="AI86" i="3"/>
  <c r="AH86" i="3"/>
  <c r="AG86" i="3"/>
  <c r="AF86" i="3"/>
  <c r="AE86" i="3"/>
  <c r="AD86" i="3"/>
  <c r="AC86" i="3"/>
  <c r="AB86" i="3"/>
  <c r="AA86" i="3"/>
  <c r="Z86" i="3"/>
  <c r="Y86" i="3"/>
  <c r="X86" i="3"/>
  <c r="W86" i="3"/>
  <c r="V86" i="3"/>
  <c r="U86" i="3"/>
  <c r="T86" i="3"/>
  <c r="S86" i="3"/>
  <c r="R86" i="3"/>
  <c r="Q86" i="3"/>
  <c r="P86" i="3"/>
  <c r="O86" i="3"/>
  <c r="N86" i="3"/>
  <c r="M86" i="3"/>
  <c r="L86" i="3"/>
  <c r="K86" i="3"/>
  <c r="J86" i="3"/>
  <c r="I86" i="3"/>
  <c r="H86" i="3"/>
  <c r="G86" i="3"/>
  <c r="F86" i="3"/>
  <c r="E86" i="3"/>
  <c r="D86" i="3"/>
  <c r="C86" i="3"/>
  <c r="B86" i="3"/>
  <c r="DP85" i="3"/>
  <c r="DO85" i="3"/>
  <c r="DN85" i="3"/>
  <c r="DM85" i="3"/>
  <c r="DL85" i="3"/>
  <c r="DK85" i="3"/>
  <c r="DJ85" i="3"/>
  <c r="DI85" i="3"/>
  <c r="DH85" i="3"/>
  <c r="DG85" i="3"/>
  <c r="DF85" i="3"/>
  <c r="DE85" i="3"/>
  <c r="DD85" i="3"/>
  <c r="DC85" i="3"/>
  <c r="DB85" i="3"/>
  <c r="DA85" i="3"/>
  <c r="CZ85" i="3"/>
  <c r="CY85" i="3"/>
  <c r="CX85" i="3"/>
  <c r="CW85" i="3"/>
  <c r="CV85" i="3"/>
  <c r="CU85" i="3"/>
  <c r="CT85" i="3"/>
  <c r="CS85" i="3"/>
  <c r="CR85" i="3"/>
  <c r="CQ85" i="3"/>
  <c r="CP85" i="3"/>
  <c r="CO85" i="3"/>
  <c r="CN85" i="3"/>
  <c r="CM85" i="3"/>
  <c r="CL85" i="3"/>
  <c r="CK85" i="3"/>
  <c r="CJ85" i="3"/>
  <c r="CI85" i="3"/>
  <c r="CH85" i="3"/>
  <c r="CG85" i="3"/>
  <c r="CF85" i="3"/>
  <c r="CE85" i="3"/>
  <c r="CD85" i="3"/>
  <c r="CC85" i="3"/>
  <c r="CB85" i="3"/>
  <c r="CA85" i="3"/>
  <c r="BZ85" i="3"/>
  <c r="BY85" i="3"/>
  <c r="BX85" i="3"/>
  <c r="BW85" i="3"/>
  <c r="BV85" i="3"/>
  <c r="BU85" i="3"/>
  <c r="BT85" i="3"/>
  <c r="BS85" i="3"/>
  <c r="BR85" i="3"/>
  <c r="BQ85" i="3"/>
  <c r="BP85" i="3"/>
  <c r="BO85" i="3"/>
  <c r="BN85" i="3"/>
  <c r="BM85" i="3"/>
  <c r="BL85" i="3"/>
  <c r="BK85" i="3"/>
  <c r="BJ85" i="3"/>
  <c r="BI85" i="3"/>
  <c r="BH85" i="3"/>
  <c r="BG85" i="3"/>
  <c r="BF85" i="3"/>
  <c r="BE85" i="3"/>
  <c r="BD85" i="3"/>
  <c r="BC85" i="3"/>
  <c r="BB85" i="3"/>
  <c r="BA85" i="3"/>
  <c r="AZ85" i="3"/>
  <c r="AY85" i="3"/>
  <c r="AX85" i="3"/>
  <c r="AW85" i="3"/>
  <c r="AV85" i="3"/>
  <c r="AU85" i="3"/>
  <c r="AT85" i="3"/>
  <c r="AS85" i="3"/>
  <c r="AR85" i="3"/>
  <c r="AQ85" i="3"/>
  <c r="AP85" i="3"/>
  <c r="AO85" i="3"/>
  <c r="AN85" i="3"/>
  <c r="AM85" i="3"/>
  <c r="AL85" i="3"/>
  <c r="AK85" i="3"/>
  <c r="AJ85" i="3"/>
  <c r="AI85" i="3"/>
  <c r="AH85" i="3"/>
  <c r="AG85" i="3"/>
  <c r="AF85" i="3"/>
  <c r="AE85" i="3"/>
  <c r="AD85" i="3"/>
  <c r="AC85" i="3"/>
  <c r="AB85" i="3"/>
  <c r="AA85" i="3"/>
  <c r="Z85" i="3"/>
  <c r="Y85" i="3"/>
  <c r="X85" i="3"/>
  <c r="W85" i="3"/>
  <c r="V85" i="3"/>
  <c r="U85" i="3"/>
  <c r="T85" i="3"/>
  <c r="S85" i="3"/>
  <c r="R85" i="3"/>
  <c r="Q85" i="3"/>
  <c r="P85" i="3"/>
  <c r="O85" i="3"/>
  <c r="N85" i="3"/>
  <c r="M85" i="3"/>
  <c r="L85" i="3"/>
  <c r="K85" i="3"/>
  <c r="J85" i="3"/>
  <c r="I85" i="3"/>
  <c r="H85" i="3"/>
  <c r="G85" i="3"/>
  <c r="F85" i="3"/>
  <c r="E85" i="3"/>
  <c r="D85" i="3"/>
  <c r="C85" i="3"/>
  <c r="B85" i="3"/>
  <c r="DP83" i="3"/>
  <c r="DO83" i="3"/>
  <c r="DN83" i="3"/>
  <c r="DM83" i="3"/>
  <c r="DL83" i="3"/>
  <c r="DK83" i="3"/>
  <c r="DJ83" i="3"/>
  <c r="DI83" i="3"/>
  <c r="DH83" i="3"/>
  <c r="DG83" i="3"/>
  <c r="DF83" i="3"/>
  <c r="DE83" i="3"/>
  <c r="DD83" i="3"/>
  <c r="DC83" i="3"/>
  <c r="DB83" i="3"/>
  <c r="DA83" i="3"/>
  <c r="CZ83" i="3"/>
  <c r="CY83" i="3"/>
  <c r="CX83" i="3"/>
  <c r="CW83" i="3"/>
  <c r="CV83" i="3"/>
  <c r="CU83" i="3"/>
  <c r="CT83" i="3"/>
  <c r="CS83" i="3"/>
  <c r="CR83" i="3"/>
  <c r="CQ83" i="3"/>
  <c r="CP83" i="3"/>
  <c r="CO83" i="3"/>
  <c r="CN83" i="3"/>
  <c r="CM83" i="3"/>
  <c r="CL83" i="3"/>
  <c r="CK83" i="3"/>
  <c r="CJ83" i="3"/>
  <c r="CI83" i="3"/>
  <c r="CH83" i="3"/>
  <c r="CG83" i="3"/>
  <c r="CF83" i="3"/>
  <c r="CE83" i="3"/>
  <c r="CD83" i="3"/>
  <c r="CC83" i="3"/>
  <c r="CB83" i="3"/>
  <c r="CA83" i="3"/>
  <c r="BZ83" i="3"/>
  <c r="BY83" i="3"/>
  <c r="BX83" i="3"/>
  <c r="BW83" i="3"/>
  <c r="BV83" i="3"/>
  <c r="BU83" i="3"/>
  <c r="BT83" i="3"/>
  <c r="BS83" i="3"/>
  <c r="BR83" i="3"/>
  <c r="BQ83" i="3"/>
  <c r="BP83" i="3"/>
  <c r="BO83" i="3"/>
  <c r="BN83" i="3"/>
  <c r="BM83" i="3"/>
  <c r="BL83" i="3"/>
  <c r="BK83" i="3"/>
  <c r="BJ83" i="3"/>
  <c r="BI83" i="3"/>
  <c r="BH83" i="3"/>
  <c r="BG83" i="3"/>
  <c r="BF83" i="3"/>
  <c r="BE83" i="3"/>
  <c r="BD83" i="3"/>
  <c r="BC83" i="3"/>
  <c r="BB83" i="3"/>
  <c r="BA83" i="3"/>
  <c r="AZ83" i="3"/>
  <c r="AY83" i="3"/>
  <c r="AX83" i="3"/>
  <c r="AW83" i="3"/>
  <c r="AV83" i="3"/>
  <c r="AU83" i="3"/>
  <c r="AT83" i="3"/>
  <c r="AS83" i="3"/>
  <c r="AR83" i="3"/>
  <c r="AQ83" i="3"/>
  <c r="AP83" i="3"/>
  <c r="AO83" i="3"/>
  <c r="AN83" i="3"/>
  <c r="AM83" i="3"/>
  <c r="AL83" i="3"/>
  <c r="AK83" i="3"/>
  <c r="AJ83" i="3"/>
  <c r="AI83" i="3"/>
  <c r="AH83" i="3"/>
  <c r="AG83" i="3"/>
  <c r="AF83" i="3"/>
  <c r="AE83" i="3"/>
  <c r="AD83" i="3"/>
  <c r="AC83" i="3"/>
  <c r="AB83" i="3"/>
  <c r="AA83" i="3"/>
  <c r="Z83" i="3"/>
  <c r="Y83" i="3"/>
  <c r="X83" i="3"/>
  <c r="W83" i="3"/>
  <c r="V83" i="3"/>
  <c r="U83" i="3"/>
  <c r="T83" i="3"/>
  <c r="S83" i="3"/>
  <c r="R83" i="3"/>
  <c r="Q83" i="3"/>
  <c r="P83" i="3"/>
  <c r="O83" i="3"/>
  <c r="N83" i="3"/>
  <c r="M83" i="3"/>
  <c r="L83" i="3"/>
  <c r="K83" i="3"/>
  <c r="J83" i="3"/>
  <c r="I83" i="3"/>
  <c r="H83" i="3"/>
  <c r="G83" i="3"/>
  <c r="F83" i="3"/>
  <c r="E83" i="3"/>
  <c r="D83" i="3"/>
  <c r="C83" i="3"/>
  <c r="B83" i="3"/>
  <c r="DP82" i="3"/>
  <c r="DO82" i="3"/>
  <c r="DN82" i="3"/>
  <c r="DM82" i="3"/>
  <c r="DL82" i="3"/>
  <c r="DK82" i="3"/>
  <c r="DJ82" i="3"/>
  <c r="DI82" i="3"/>
  <c r="DH82" i="3"/>
  <c r="DG82" i="3"/>
  <c r="DF82" i="3"/>
  <c r="DE82" i="3"/>
  <c r="DD82" i="3"/>
  <c r="DC82" i="3"/>
  <c r="DB82" i="3"/>
  <c r="DA82" i="3"/>
  <c r="CZ82" i="3"/>
  <c r="CY82" i="3"/>
  <c r="CX82" i="3"/>
  <c r="CW82" i="3"/>
  <c r="CV82" i="3"/>
  <c r="CU82" i="3"/>
  <c r="CT82" i="3"/>
  <c r="CS82" i="3"/>
  <c r="CR82" i="3"/>
  <c r="CQ82" i="3"/>
  <c r="CP82" i="3"/>
  <c r="CO82" i="3"/>
  <c r="CN82" i="3"/>
  <c r="CM82" i="3"/>
  <c r="CL82" i="3"/>
  <c r="CK82" i="3"/>
  <c r="CJ82" i="3"/>
  <c r="CI82" i="3"/>
  <c r="CH82" i="3"/>
  <c r="CG82" i="3"/>
  <c r="CF82" i="3"/>
  <c r="CE82" i="3"/>
  <c r="CD82" i="3"/>
  <c r="CC82" i="3"/>
  <c r="CB82" i="3"/>
  <c r="CA82" i="3"/>
  <c r="BZ82" i="3"/>
  <c r="BY82" i="3"/>
  <c r="BX82" i="3"/>
  <c r="BW82" i="3"/>
  <c r="BV82" i="3"/>
  <c r="BU82" i="3"/>
  <c r="BT82" i="3"/>
  <c r="BS82" i="3"/>
  <c r="BR82" i="3"/>
  <c r="BQ82" i="3"/>
  <c r="BP82" i="3"/>
  <c r="BO82" i="3"/>
  <c r="BN82" i="3"/>
  <c r="BM82" i="3"/>
  <c r="BL82" i="3"/>
  <c r="BK82" i="3"/>
  <c r="BJ82" i="3"/>
  <c r="BI82" i="3"/>
  <c r="BH82" i="3"/>
  <c r="BG82" i="3"/>
  <c r="BF82" i="3"/>
  <c r="BE82" i="3"/>
  <c r="BD82" i="3"/>
  <c r="BC82" i="3"/>
  <c r="BB82" i="3"/>
  <c r="BA82" i="3"/>
  <c r="AZ82" i="3"/>
  <c r="AY82" i="3"/>
  <c r="AX82" i="3"/>
  <c r="AW82" i="3"/>
  <c r="AV82" i="3"/>
  <c r="AU82" i="3"/>
  <c r="AT82" i="3"/>
  <c r="AS82" i="3"/>
  <c r="AR82" i="3"/>
  <c r="AQ82" i="3"/>
  <c r="AP82" i="3"/>
  <c r="AO82" i="3"/>
  <c r="AN82" i="3"/>
  <c r="AM82" i="3"/>
  <c r="AL82" i="3"/>
  <c r="AK82" i="3"/>
  <c r="AJ82" i="3"/>
  <c r="AI82" i="3"/>
  <c r="AH82" i="3"/>
  <c r="AG82" i="3"/>
  <c r="AF82" i="3"/>
  <c r="AE82" i="3"/>
  <c r="AD82" i="3"/>
  <c r="AC82" i="3"/>
  <c r="AB82" i="3"/>
  <c r="AA82" i="3"/>
  <c r="Z82" i="3"/>
  <c r="Y82" i="3"/>
  <c r="X82" i="3"/>
  <c r="W82" i="3"/>
  <c r="V82" i="3"/>
  <c r="U82" i="3"/>
  <c r="T82" i="3"/>
  <c r="S82" i="3"/>
  <c r="R82" i="3"/>
  <c r="Q82" i="3"/>
  <c r="P82" i="3"/>
  <c r="O82" i="3"/>
  <c r="N82" i="3"/>
  <c r="M82" i="3"/>
  <c r="L82" i="3"/>
  <c r="K82" i="3"/>
  <c r="J82" i="3"/>
  <c r="I82" i="3"/>
  <c r="H82" i="3"/>
  <c r="G82" i="3"/>
  <c r="F82" i="3"/>
  <c r="E82" i="3"/>
  <c r="D82" i="3"/>
  <c r="C82" i="3"/>
  <c r="B82" i="3"/>
  <c r="DP81" i="3"/>
  <c r="DO81" i="3"/>
  <c r="DN81" i="3"/>
  <c r="DM81" i="3"/>
  <c r="DL81" i="3"/>
  <c r="DK81" i="3"/>
  <c r="DJ81" i="3"/>
  <c r="DI81" i="3"/>
  <c r="DH81" i="3"/>
  <c r="DG81" i="3"/>
  <c r="DF81" i="3"/>
  <c r="DE81" i="3"/>
  <c r="DD81" i="3"/>
  <c r="DC81" i="3"/>
  <c r="DB81" i="3"/>
  <c r="DA81" i="3"/>
  <c r="CZ81" i="3"/>
  <c r="CY81" i="3"/>
  <c r="CX81" i="3"/>
  <c r="CW81" i="3"/>
  <c r="CV81" i="3"/>
  <c r="CU81" i="3"/>
  <c r="CT81" i="3"/>
  <c r="CS81" i="3"/>
  <c r="CR81" i="3"/>
  <c r="CQ81" i="3"/>
  <c r="CP81" i="3"/>
  <c r="CO81" i="3"/>
  <c r="CN81" i="3"/>
  <c r="CM81" i="3"/>
  <c r="CL81" i="3"/>
  <c r="CK81" i="3"/>
  <c r="CJ81" i="3"/>
  <c r="CI81" i="3"/>
  <c r="CH81" i="3"/>
  <c r="CG81" i="3"/>
  <c r="CF81" i="3"/>
  <c r="CE81" i="3"/>
  <c r="CD81" i="3"/>
  <c r="CC81" i="3"/>
  <c r="CB81" i="3"/>
  <c r="CA81" i="3"/>
  <c r="BZ81" i="3"/>
  <c r="BY81" i="3"/>
  <c r="BX81" i="3"/>
  <c r="BW81" i="3"/>
  <c r="BV81" i="3"/>
  <c r="BU81" i="3"/>
  <c r="BT81" i="3"/>
  <c r="BS81" i="3"/>
  <c r="BR81" i="3"/>
  <c r="BQ81" i="3"/>
  <c r="BP81" i="3"/>
  <c r="BO81" i="3"/>
  <c r="BN81" i="3"/>
  <c r="BM81" i="3"/>
  <c r="BL81" i="3"/>
  <c r="BK81" i="3"/>
  <c r="BJ81" i="3"/>
  <c r="BI81" i="3"/>
  <c r="BH81" i="3"/>
  <c r="BG81" i="3"/>
  <c r="BF81" i="3"/>
  <c r="BE81" i="3"/>
  <c r="BD81" i="3"/>
  <c r="BC81" i="3"/>
  <c r="BB81" i="3"/>
  <c r="BA81" i="3"/>
  <c r="AZ81" i="3"/>
  <c r="AY81" i="3"/>
  <c r="AX81" i="3"/>
  <c r="AW81" i="3"/>
  <c r="AV81" i="3"/>
  <c r="AU81" i="3"/>
  <c r="AT81" i="3"/>
  <c r="AS81" i="3"/>
  <c r="AR81" i="3"/>
  <c r="AQ81" i="3"/>
  <c r="AP81" i="3"/>
  <c r="AO81" i="3"/>
  <c r="AN81" i="3"/>
  <c r="AM81" i="3"/>
  <c r="AL81" i="3"/>
  <c r="AK81" i="3"/>
  <c r="AJ81" i="3"/>
  <c r="AI81" i="3"/>
  <c r="AH81" i="3"/>
  <c r="AG81" i="3"/>
  <c r="AF81" i="3"/>
  <c r="AE81" i="3"/>
  <c r="AD81" i="3"/>
  <c r="AC81" i="3"/>
  <c r="AB81" i="3"/>
  <c r="AA81" i="3"/>
  <c r="Z81" i="3"/>
  <c r="Y81" i="3"/>
  <c r="X81" i="3"/>
  <c r="W81" i="3"/>
  <c r="V81" i="3"/>
  <c r="U81" i="3"/>
  <c r="T81" i="3"/>
  <c r="S81" i="3"/>
  <c r="R81" i="3"/>
  <c r="Q81" i="3"/>
  <c r="P81" i="3"/>
  <c r="O81" i="3"/>
  <c r="N81" i="3"/>
  <c r="M81" i="3"/>
  <c r="L81" i="3"/>
  <c r="K81" i="3"/>
  <c r="J81" i="3"/>
  <c r="I81" i="3"/>
  <c r="H81" i="3"/>
  <c r="G81" i="3"/>
  <c r="F81" i="3"/>
  <c r="E81" i="3"/>
  <c r="D81" i="3"/>
  <c r="C81" i="3"/>
  <c r="B81" i="3"/>
  <c r="DP79" i="3"/>
  <c r="DO79" i="3"/>
  <c r="DN79" i="3"/>
  <c r="DM79" i="3"/>
  <c r="DL79" i="3"/>
  <c r="DK79" i="3"/>
  <c r="DJ79" i="3"/>
  <c r="DI79" i="3"/>
  <c r="DH79" i="3"/>
  <c r="DG79" i="3"/>
  <c r="DF79" i="3"/>
  <c r="DE79" i="3"/>
  <c r="DD79" i="3"/>
  <c r="DC79" i="3"/>
  <c r="DB79" i="3"/>
  <c r="DA79" i="3"/>
  <c r="CZ79" i="3"/>
  <c r="CY79" i="3"/>
  <c r="CX79" i="3"/>
  <c r="CW79" i="3"/>
  <c r="CV79" i="3"/>
  <c r="CU79" i="3"/>
  <c r="CT79" i="3"/>
  <c r="CS79" i="3"/>
  <c r="CR79" i="3"/>
  <c r="CQ79" i="3"/>
  <c r="CP79" i="3"/>
  <c r="CO79" i="3"/>
  <c r="CN79" i="3"/>
  <c r="CM79" i="3"/>
  <c r="CL79" i="3"/>
  <c r="CK79" i="3"/>
  <c r="CJ79" i="3"/>
  <c r="CI79" i="3"/>
  <c r="CH79" i="3"/>
  <c r="CG79" i="3"/>
  <c r="CF79" i="3"/>
  <c r="CE79" i="3"/>
  <c r="CD79" i="3"/>
  <c r="CC79" i="3"/>
  <c r="CB79" i="3"/>
  <c r="CA79" i="3"/>
  <c r="BZ79" i="3"/>
  <c r="BY79" i="3"/>
  <c r="BX79" i="3"/>
  <c r="BW79" i="3"/>
  <c r="BV79" i="3"/>
  <c r="BU79" i="3"/>
  <c r="BT79" i="3"/>
  <c r="BS79" i="3"/>
  <c r="BR79" i="3"/>
  <c r="BQ79" i="3"/>
  <c r="BP79" i="3"/>
  <c r="BO79" i="3"/>
  <c r="BN79" i="3"/>
  <c r="BM79" i="3"/>
  <c r="BL79" i="3"/>
  <c r="BK79" i="3"/>
  <c r="BJ79" i="3"/>
  <c r="BI79" i="3"/>
  <c r="BH79" i="3"/>
  <c r="BG79" i="3"/>
  <c r="BF79" i="3"/>
  <c r="BE79" i="3"/>
  <c r="BD79" i="3"/>
  <c r="BC79" i="3"/>
  <c r="BB79" i="3"/>
  <c r="BA79" i="3"/>
  <c r="AZ79" i="3"/>
  <c r="AY79" i="3"/>
  <c r="AX79" i="3"/>
  <c r="AW79" i="3"/>
  <c r="AV79" i="3"/>
  <c r="AU79" i="3"/>
  <c r="AT79" i="3"/>
  <c r="AS79" i="3"/>
  <c r="AR79" i="3"/>
  <c r="AQ79" i="3"/>
  <c r="AP79" i="3"/>
  <c r="AO79" i="3"/>
  <c r="AN79" i="3"/>
  <c r="AM79" i="3"/>
  <c r="AL79" i="3"/>
  <c r="AK79" i="3"/>
  <c r="AJ79" i="3"/>
  <c r="AI79" i="3"/>
  <c r="AH79" i="3"/>
  <c r="AG79" i="3"/>
  <c r="AF79" i="3"/>
  <c r="AE79" i="3"/>
  <c r="AD79" i="3"/>
  <c r="AC79" i="3"/>
  <c r="AB79" i="3"/>
  <c r="AA79" i="3"/>
  <c r="Z79" i="3"/>
  <c r="Y79" i="3"/>
  <c r="X79" i="3"/>
  <c r="W79" i="3"/>
  <c r="V79" i="3"/>
  <c r="U79" i="3"/>
  <c r="T79" i="3"/>
  <c r="S79" i="3"/>
  <c r="R79" i="3"/>
  <c r="Q79" i="3"/>
  <c r="P79" i="3"/>
  <c r="O79" i="3"/>
  <c r="N79" i="3"/>
  <c r="M79" i="3"/>
  <c r="L79" i="3"/>
  <c r="K79" i="3"/>
  <c r="J79" i="3"/>
  <c r="I79" i="3"/>
  <c r="H79" i="3"/>
  <c r="G79" i="3"/>
  <c r="F79" i="3"/>
  <c r="E79" i="3"/>
  <c r="D79" i="3"/>
  <c r="C79" i="3"/>
  <c r="B79" i="3"/>
  <c r="DP78" i="3"/>
  <c r="DO78" i="3"/>
  <c r="DN78" i="3"/>
  <c r="DM78" i="3"/>
  <c r="DL78" i="3"/>
  <c r="DK78" i="3"/>
  <c r="DJ78" i="3"/>
  <c r="DI78" i="3"/>
  <c r="DH78" i="3"/>
  <c r="DG78" i="3"/>
  <c r="DF78" i="3"/>
  <c r="DE78" i="3"/>
  <c r="DD78" i="3"/>
  <c r="DC78" i="3"/>
  <c r="DB78" i="3"/>
  <c r="DA78" i="3"/>
  <c r="CZ78" i="3"/>
  <c r="CY78" i="3"/>
  <c r="CX78" i="3"/>
  <c r="CW78" i="3"/>
  <c r="CV78" i="3"/>
  <c r="CU78" i="3"/>
  <c r="CT78" i="3"/>
  <c r="CS78" i="3"/>
  <c r="CR78" i="3"/>
  <c r="CQ78" i="3"/>
  <c r="CP78" i="3"/>
  <c r="CO78" i="3"/>
  <c r="CN78" i="3"/>
  <c r="CM78" i="3"/>
  <c r="CL78" i="3"/>
  <c r="CK78" i="3"/>
  <c r="CJ78" i="3"/>
  <c r="CI78" i="3"/>
  <c r="CH78" i="3"/>
  <c r="CG78" i="3"/>
  <c r="CF78" i="3"/>
  <c r="CE78" i="3"/>
  <c r="CD78" i="3"/>
  <c r="CC78" i="3"/>
  <c r="CB78" i="3"/>
  <c r="CA78" i="3"/>
  <c r="BZ78" i="3"/>
  <c r="BY78" i="3"/>
  <c r="BX78" i="3"/>
  <c r="BW78" i="3"/>
  <c r="BV78" i="3"/>
  <c r="BU78" i="3"/>
  <c r="BT78" i="3"/>
  <c r="BS78" i="3"/>
  <c r="BR78" i="3"/>
  <c r="BQ78" i="3"/>
  <c r="BP78" i="3"/>
  <c r="BO78" i="3"/>
  <c r="BN78" i="3"/>
  <c r="BM78" i="3"/>
  <c r="BL78" i="3"/>
  <c r="BK78" i="3"/>
  <c r="BJ78" i="3"/>
  <c r="BI78" i="3"/>
  <c r="BH78" i="3"/>
  <c r="BG78" i="3"/>
  <c r="BF78" i="3"/>
  <c r="BE78" i="3"/>
  <c r="BD78" i="3"/>
  <c r="BC78" i="3"/>
  <c r="BB78" i="3"/>
  <c r="BA78" i="3"/>
  <c r="AZ78" i="3"/>
  <c r="AY78" i="3"/>
  <c r="AX78" i="3"/>
  <c r="AW78" i="3"/>
  <c r="AV78" i="3"/>
  <c r="AU78" i="3"/>
  <c r="AT78" i="3"/>
  <c r="AS78" i="3"/>
  <c r="AR78" i="3"/>
  <c r="AQ78" i="3"/>
  <c r="AP78" i="3"/>
  <c r="AO78" i="3"/>
  <c r="AN78" i="3"/>
  <c r="AM78" i="3"/>
  <c r="AL78" i="3"/>
  <c r="AK78" i="3"/>
  <c r="AJ78" i="3"/>
  <c r="AI78" i="3"/>
  <c r="AH78" i="3"/>
  <c r="AG78" i="3"/>
  <c r="AF78" i="3"/>
  <c r="AE78" i="3"/>
  <c r="AD78" i="3"/>
  <c r="AC78" i="3"/>
  <c r="AB78" i="3"/>
  <c r="AA78" i="3"/>
  <c r="Z78" i="3"/>
  <c r="Y78" i="3"/>
  <c r="X78" i="3"/>
  <c r="W78" i="3"/>
  <c r="V78" i="3"/>
  <c r="U78" i="3"/>
  <c r="T78" i="3"/>
  <c r="S78" i="3"/>
  <c r="R78" i="3"/>
  <c r="Q78" i="3"/>
  <c r="P78" i="3"/>
  <c r="O78" i="3"/>
  <c r="N78" i="3"/>
  <c r="M78" i="3"/>
  <c r="L78" i="3"/>
  <c r="K78" i="3"/>
  <c r="J78" i="3"/>
  <c r="I78" i="3"/>
  <c r="H78" i="3"/>
  <c r="G78" i="3"/>
  <c r="F78" i="3"/>
  <c r="E78" i="3"/>
  <c r="D78" i="3"/>
  <c r="C78" i="3"/>
  <c r="B78" i="3"/>
  <c r="DP77" i="3"/>
  <c r="DO77" i="3"/>
  <c r="DN77" i="3"/>
  <c r="DM77" i="3"/>
  <c r="DL77" i="3"/>
  <c r="DK77" i="3"/>
  <c r="DJ77" i="3"/>
  <c r="DI77" i="3"/>
  <c r="DH77" i="3"/>
  <c r="DG77" i="3"/>
  <c r="DF77" i="3"/>
  <c r="DE77" i="3"/>
  <c r="DD77" i="3"/>
  <c r="DC77" i="3"/>
  <c r="DB77" i="3"/>
  <c r="DA77" i="3"/>
  <c r="CZ77" i="3"/>
  <c r="CY77" i="3"/>
  <c r="CX77" i="3"/>
  <c r="CW77" i="3"/>
  <c r="CV77" i="3"/>
  <c r="CU77" i="3"/>
  <c r="CT77" i="3"/>
  <c r="CS77" i="3"/>
  <c r="CR77" i="3"/>
  <c r="CQ77" i="3"/>
  <c r="CP77" i="3"/>
  <c r="CO77" i="3"/>
  <c r="CN77" i="3"/>
  <c r="CM77" i="3"/>
  <c r="CL77" i="3"/>
  <c r="CK77" i="3"/>
  <c r="CJ77" i="3"/>
  <c r="CI77" i="3"/>
  <c r="CH77" i="3"/>
  <c r="CG77" i="3"/>
  <c r="CF77" i="3"/>
  <c r="CE77" i="3"/>
  <c r="CD77" i="3"/>
  <c r="CC77" i="3"/>
  <c r="CB77" i="3"/>
  <c r="CA77" i="3"/>
  <c r="BZ77" i="3"/>
  <c r="BY77" i="3"/>
  <c r="BX77" i="3"/>
  <c r="BW77" i="3"/>
  <c r="BV77" i="3"/>
  <c r="BU77" i="3"/>
  <c r="BT77" i="3"/>
  <c r="BS77" i="3"/>
  <c r="BR77" i="3"/>
  <c r="BQ77" i="3"/>
  <c r="BP77" i="3"/>
  <c r="BO77" i="3"/>
  <c r="BN77" i="3"/>
  <c r="BM77" i="3"/>
  <c r="BL77" i="3"/>
  <c r="BK77" i="3"/>
  <c r="BJ77" i="3"/>
  <c r="BI77" i="3"/>
  <c r="BH77" i="3"/>
  <c r="BG77" i="3"/>
  <c r="BF77" i="3"/>
  <c r="BE77" i="3"/>
  <c r="BD77" i="3"/>
  <c r="BC77" i="3"/>
  <c r="BB77" i="3"/>
  <c r="BA77" i="3"/>
  <c r="AZ77" i="3"/>
  <c r="AY77" i="3"/>
  <c r="AX77" i="3"/>
  <c r="AW77" i="3"/>
  <c r="AV77" i="3"/>
  <c r="AU77" i="3"/>
  <c r="AT77" i="3"/>
  <c r="AS77" i="3"/>
  <c r="AR77" i="3"/>
  <c r="AQ77" i="3"/>
  <c r="AP77" i="3"/>
  <c r="AO77" i="3"/>
  <c r="AN77" i="3"/>
  <c r="AM77" i="3"/>
  <c r="AL77" i="3"/>
  <c r="AK77" i="3"/>
  <c r="AJ77" i="3"/>
  <c r="AI77" i="3"/>
  <c r="AH77" i="3"/>
  <c r="AG77" i="3"/>
  <c r="AF77" i="3"/>
  <c r="AE77" i="3"/>
  <c r="AD77" i="3"/>
  <c r="AC77" i="3"/>
  <c r="AB77" i="3"/>
  <c r="AA77" i="3"/>
  <c r="Z77" i="3"/>
  <c r="Y77" i="3"/>
  <c r="X77" i="3"/>
  <c r="W77" i="3"/>
  <c r="V77" i="3"/>
  <c r="U77" i="3"/>
  <c r="T77" i="3"/>
  <c r="S77" i="3"/>
  <c r="R77" i="3"/>
  <c r="Q77" i="3"/>
  <c r="P77" i="3"/>
  <c r="O77" i="3"/>
  <c r="N77" i="3"/>
  <c r="M77" i="3"/>
  <c r="L77" i="3"/>
  <c r="K77" i="3"/>
  <c r="J77" i="3"/>
  <c r="I77" i="3"/>
  <c r="H77" i="3"/>
  <c r="G77" i="3"/>
  <c r="F77" i="3"/>
  <c r="E77" i="3"/>
  <c r="D77" i="3"/>
  <c r="C77" i="3"/>
  <c r="B77" i="3"/>
  <c r="DP75" i="3"/>
  <c r="DO75" i="3"/>
  <c r="DN75" i="3"/>
  <c r="DM75" i="3"/>
  <c r="DL75" i="3"/>
  <c r="DK75" i="3"/>
  <c r="DJ75" i="3"/>
  <c r="DI75" i="3"/>
  <c r="DH75" i="3"/>
  <c r="DG75" i="3"/>
  <c r="DF75" i="3"/>
  <c r="DE75" i="3"/>
  <c r="DD75" i="3"/>
  <c r="DC75" i="3"/>
  <c r="DB75" i="3"/>
  <c r="DA75" i="3"/>
  <c r="CZ75" i="3"/>
  <c r="CY75" i="3"/>
  <c r="CX75" i="3"/>
  <c r="CW75" i="3"/>
  <c r="CV75" i="3"/>
  <c r="CU75" i="3"/>
  <c r="CT75" i="3"/>
  <c r="CS75" i="3"/>
  <c r="CR75" i="3"/>
  <c r="CQ75" i="3"/>
  <c r="CP75" i="3"/>
  <c r="CO75" i="3"/>
  <c r="CN75" i="3"/>
  <c r="CM75" i="3"/>
  <c r="CL75" i="3"/>
  <c r="CK75" i="3"/>
  <c r="CJ75" i="3"/>
  <c r="CI75" i="3"/>
  <c r="CH75" i="3"/>
  <c r="CG75" i="3"/>
  <c r="CF75" i="3"/>
  <c r="CE75" i="3"/>
  <c r="CD75" i="3"/>
  <c r="CC75" i="3"/>
  <c r="CB75" i="3"/>
  <c r="CA75" i="3"/>
  <c r="BZ75" i="3"/>
  <c r="BY75" i="3"/>
  <c r="BX75" i="3"/>
  <c r="BW75" i="3"/>
  <c r="BV75" i="3"/>
  <c r="BU75" i="3"/>
  <c r="BT75" i="3"/>
  <c r="BS75" i="3"/>
  <c r="BR75" i="3"/>
  <c r="BQ75" i="3"/>
  <c r="BP75" i="3"/>
  <c r="BO75" i="3"/>
  <c r="BN75" i="3"/>
  <c r="BM75" i="3"/>
  <c r="BL75" i="3"/>
  <c r="BK75" i="3"/>
  <c r="BJ75" i="3"/>
  <c r="BI75" i="3"/>
  <c r="BH75" i="3"/>
  <c r="BG75" i="3"/>
  <c r="BF75" i="3"/>
  <c r="BE75" i="3"/>
  <c r="BD75" i="3"/>
  <c r="BC75" i="3"/>
  <c r="BB75" i="3"/>
  <c r="BA75" i="3"/>
  <c r="AZ75" i="3"/>
  <c r="AY75" i="3"/>
  <c r="AX75" i="3"/>
  <c r="AW75" i="3"/>
  <c r="AV75" i="3"/>
  <c r="AU75" i="3"/>
  <c r="AT75" i="3"/>
  <c r="AS75" i="3"/>
  <c r="AR75" i="3"/>
  <c r="AQ75" i="3"/>
  <c r="AP75" i="3"/>
  <c r="AO75" i="3"/>
  <c r="AN75" i="3"/>
  <c r="AM75" i="3"/>
  <c r="AL75" i="3"/>
  <c r="AK75" i="3"/>
  <c r="AJ75" i="3"/>
  <c r="AI75" i="3"/>
  <c r="AH75" i="3"/>
  <c r="AG75" i="3"/>
  <c r="AF75" i="3"/>
  <c r="AE75" i="3"/>
  <c r="AD75" i="3"/>
  <c r="AC75" i="3"/>
  <c r="AB75" i="3"/>
  <c r="AA75" i="3"/>
  <c r="Z75" i="3"/>
  <c r="Y75" i="3"/>
  <c r="X75" i="3"/>
  <c r="W75" i="3"/>
  <c r="V75" i="3"/>
  <c r="U75" i="3"/>
  <c r="T75" i="3"/>
  <c r="S75" i="3"/>
  <c r="R75" i="3"/>
  <c r="Q75" i="3"/>
  <c r="P75" i="3"/>
  <c r="O75" i="3"/>
  <c r="N75" i="3"/>
  <c r="M75" i="3"/>
  <c r="L75" i="3"/>
  <c r="K75" i="3"/>
  <c r="J75" i="3"/>
  <c r="I75" i="3"/>
  <c r="H75" i="3"/>
  <c r="G75" i="3"/>
  <c r="F75" i="3"/>
  <c r="E75" i="3"/>
  <c r="D75" i="3"/>
  <c r="C75" i="3"/>
  <c r="B75" i="3"/>
  <c r="DP74" i="3"/>
  <c r="DO74" i="3"/>
  <c r="DN74" i="3"/>
  <c r="DM74" i="3"/>
  <c r="DL74" i="3"/>
  <c r="DK74" i="3"/>
  <c r="DJ74" i="3"/>
  <c r="DI74" i="3"/>
  <c r="DH74" i="3"/>
  <c r="DG74" i="3"/>
  <c r="DF74" i="3"/>
  <c r="DE74" i="3"/>
  <c r="DD74" i="3"/>
  <c r="DC74" i="3"/>
  <c r="DB74" i="3"/>
  <c r="DA74" i="3"/>
  <c r="CZ74" i="3"/>
  <c r="CY74" i="3"/>
  <c r="CX74" i="3"/>
  <c r="CW74" i="3"/>
  <c r="CV74" i="3"/>
  <c r="CU74" i="3"/>
  <c r="CT74" i="3"/>
  <c r="CS74" i="3"/>
  <c r="CR74" i="3"/>
  <c r="CQ74" i="3"/>
  <c r="CP74" i="3"/>
  <c r="CO74" i="3"/>
  <c r="CN74" i="3"/>
  <c r="CM74" i="3"/>
  <c r="CL74" i="3"/>
  <c r="CK74" i="3"/>
  <c r="CJ74" i="3"/>
  <c r="CI74" i="3"/>
  <c r="CH74" i="3"/>
  <c r="CG74" i="3"/>
  <c r="CF74" i="3"/>
  <c r="CE74" i="3"/>
  <c r="CD74" i="3"/>
  <c r="CC74" i="3"/>
  <c r="CB74" i="3"/>
  <c r="CA74" i="3"/>
  <c r="BZ74" i="3"/>
  <c r="BY74" i="3"/>
  <c r="BX74" i="3"/>
  <c r="BW74" i="3"/>
  <c r="BV74" i="3"/>
  <c r="BU74" i="3"/>
  <c r="BT74" i="3"/>
  <c r="BS74" i="3"/>
  <c r="BR74" i="3"/>
  <c r="BQ74" i="3"/>
  <c r="BP74" i="3"/>
  <c r="BO74" i="3"/>
  <c r="BN74" i="3"/>
  <c r="BM74" i="3"/>
  <c r="BL74" i="3"/>
  <c r="BK74" i="3"/>
  <c r="BJ74" i="3"/>
  <c r="BI74" i="3"/>
  <c r="BH74" i="3"/>
  <c r="BG74" i="3"/>
  <c r="BF74" i="3"/>
  <c r="BE74" i="3"/>
  <c r="BD74" i="3"/>
  <c r="BC74" i="3"/>
  <c r="BB74" i="3"/>
  <c r="BA74" i="3"/>
  <c r="AZ74" i="3"/>
  <c r="AY74" i="3"/>
  <c r="AX74" i="3"/>
  <c r="AW74" i="3"/>
  <c r="AV74" i="3"/>
  <c r="AU74" i="3"/>
  <c r="AT74" i="3"/>
  <c r="AS74" i="3"/>
  <c r="AR74" i="3"/>
  <c r="AQ74" i="3"/>
  <c r="AP74" i="3"/>
  <c r="AO74" i="3"/>
  <c r="AN74" i="3"/>
  <c r="AM74" i="3"/>
  <c r="AL74" i="3"/>
  <c r="AK74" i="3"/>
  <c r="AJ74" i="3"/>
  <c r="AI74" i="3"/>
  <c r="AH74" i="3"/>
  <c r="AG74" i="3"/>
  <c r="AF74" i="3"/>
  <c r="AE74" i="3"/>
  <c r="AD74" i="3"/>
  <c r="AC74" i="3"/>
  <c r="AB74" i="3"/>
  <c r="AA74" i="3"/>
  <c r="Z74" i="3"/>
  <c r="Y74" i="3"/>
  <c r="X74" i="3"/>
  <c r="W74" i="3"/>
  <c r="V74" i="3"/>
  <c r="U74" i="3"/>
  <c r="T74" i="3"/>
  <c r="S74" i="3"/>
  <c r="R74" i="3"/>
  <c r="Q74" i="3"/>
  <c r="P74" i="3"/>
  <c r="O74" i="3"/>
  <c r="N74" i="3"/>
  <c r="M74" i="3"/>
  <c r="L74" i="3"/>
  <c r="K74" i="3"/>
  <c r="J74" i="3"/>
  <c r="I74" i="3"/>
  <c r="H74" i="3"/>
  <c r="G74" i="3"/>
  <c r="F74" i="3"/>
  <c r="E74" i="3"/>
  <c r="D74" i="3"/>
  <c r="C74" i="3"/>
  <c r="B74" i="3"/>
  <c r="DP73" i="3"/>
  <c r="DO73" i="3"/>
  <c r="DN73" i="3"/>
  <c r="DM73" i="3"/>
  <c r="DL73" i="3"/>
  <c r="DK73" i="3"/>
  <c r="DJ73" i="3"/>
  <c r="DI73" i="3"/>
  <c r="DH73" i="3"/>
  <c r="DG73" i="3"/>
  <c r="DF73" i="3"/>
  <c r="DE73" i="3"/>
  <c r="DD73" i="3"/>
  <c r="DC73" i="3"/>
  <c r="DB73" i="3"/>
  <c r="DA73" i="3"/>
  <c r="CZ73" i="3"/>
  <c r="CY73" i="3"/>
  <c r="CX73" i="3"/>
  <c r="CW73" i="3"/>
  <c r="CV73" i="3"/>
  <c r="CU73" i="3"/>
  <c r="CT73" i="3"/>
  <c r="CS73" i="3"/>
  <c r="CR73" i="3"/>
  <c r="CQ73" i="3"/>
  <c r="CP73" i="3"/>
  <c r="CO73" i="3"/>
  <c r="CN73" i="3"/>
  <c r="CM73" i="3"/>
  <c r="CL73" i="3"/>
  <c r="CK73" i="3"/>
  <c r="CJ73" i="3"/>
  <c r="CI73" i="3"/>
  <c r="CH73" i="3"/>
  <c r="CG73" i="3"/>
  <c r="CF73" i="3"/>
  <c r="CE73" i="3"/>
  <c r="CD73" i="3"/>
  <c r="CC73" i="3"/>
  <c r="CB73" i="3"/>
  <c r="CA73" i="3"/>
  <c r="BZ73" i="3"/>
  <c r="BY73" i="3"/>
  <c r="BX73" i="3"/>
  <c r="BW73" i="3"/>
  <c r="BV73" i="3"/>
  <c r="BU73" i="3"/>
  <c r="BT73" i="3"/>
  <c r="BS73" i="3"/>
  <c r="BR73" i="3"/>
  <c r="BQ73" i="3"/>
  <c r="BP73" i="3"/>
  <c r="BO73" i="3"/>
  <c r="BN73" i="3"/>
  <c r="BM73" i="3"/>
  <c r="BL73" i="3"/>
  <c r="BK73" i="3"/>
  <c r="BJ73" i="3"/>
  <c r="BI73" i="3"/>
  <c r="BH73" i="3"/>
  <c r="BG73" i="3"/>
  <c r="BF73" i="3"/>
  <c r="BE73" i="3"/>
  <c r="BD73" i="3"/>
  <c r="BC73" i="3"/>
  <c r="BB73" i="3"/>
  <c r="BA73" i="3"/>
  <c r="AZ73" i="3"/>
  <c r="AY73" i="3"/>
  <c r="AX73" i="3"/>
  <c r="AW73" i="3"/>
  <c r="AV73" i="3"/>
  <c r="AU73" i="3"/>
  <c r="AT73" i="3"/>
  <c r="AS73" i="3"/>
  <c r="AR73" i="3"/>
  <c r="AQ73" i="3"/>
  <c r="AP73" i="3"/>
  <c r="AO73" i="3"/>
  <c r="AN73" i="3"/>
  <c r="AM73" i="3"/>
  <c r="AL73" i="3"/>
  <c r="AK73" i="3"/>
  <c r="AJ73" i="3"/>
  <c r="AI73" i="3"/>
  <c r="AH73" i="3"/>
  <c r="AG73" i="3"/>
  <c r="AF73" i="3"/>
  <c r="AE73" i="3"/>
  <c r="AD73" i="3"/>
  <c r="AC73" i="3"/>
  <c r="AB73" i="3"/>
  <c r="AA73" i="3"/>
  <c r="Z73" i="3"/>
  <c r="Y73" i="3"/>
  <c r="X73" i="3"/>
  <c r="W73" i="3"/>
  <c r="V73" i="3"/>
  <c r="U73" i="3"/>
  <c r="T73" i="3"/>
  <c r="S73" i="3"/>
  <c r="R73" i="3"/>
  <c r="Q73" i="3"/>
  <c r="P73" i="3"/>
  <c r="O73" i="3"/>
  <c r="N73" i="3"/>
  <c r="M73" i="3"/>
  <c r="L73" i="3"/>
  <c r="K73" i="3"/>
  <c r="J73" i="3"/>
  <c r="I73" i="3"/>
  <c r="H73" i="3"/>
  <c r="G73" i="3"/>
  <c r="F73" i="3"/>
  <c r="E73" i="3"/>
  <c r="D73" i="3"/>
  <c r="C73" i="3"/>
  <c r="B73" i="3"/>
  <c r="DP71" i="3"/>
  <c r="DO71" i="3"/>
  <c r="DN71" i="3"/>
  <c r="DM71" i="3"/>
  <c r="DL71" i="3"/>
  <c r="DK71" i="3"/>
  <c r="DJ71" i="3"/>
  <c r="DI71" i="3"/>
  <c r="DH71" i="3"/>
  <c r="DG71" i="3"/>
  <c r="DF71" i="3"/>
  <c r="DE71" i="3"/>
  <c r="DD71" i="3"/>
  <c r="DC71" i="3"/>
  <c r="DB71" i="3"/>
  <c r="DA71" i="3"/>
  <c r="CZ71" i="3"/>
  <c r="CY71" i="3"/>
  <c r="CX71" i="3"/>
  <c r="CW71" i="3"/>
  <c r="CV71" i="3"/>
  <c r="CU71" i="3"/>
  <c r="CT71" i="3"/>
  <c r="CS71" i="3"/>
  <c r="CR71" i="3"/>
  <c r="CQ71" i="3"/>
  <c r="CP71" i="3"/>
  <c r="CO71" i="3"/>
  <c r="CN71" i="3"/>
  <c r="CM71" i="3"/>
  <c r="CL71" i="3"/>
  <c r="CK71" i="3"/>
  <c r="CJ71" i="3"/>
  <c r="CI71" i="3"/>
  <c r="CH71" i="3"/>
  <c r="CG71" i="3"/>
  <c r="CF71" i="3"/>
  <c r="CE71" i="3"/>
  <c r="CD71" i="3"/>
  <c r="CC71" i="3"/>
  <c r="CB71" i="3"/>
  <c r="CA71" i="3"/>
  <c r="BZ71" i="3"/>
  <c r="BY71" i="3"/>
  <c r="BX71" i="3"/>
  <c r="BW71" i="3"/>
  <c r="BV71" i="3"/>
  <c r="BU71" i="3"/>
  <c r="BT71" i="3"/>
  <c r="BS71" i="3"/>
  <c r="BR71" i="3"/>
  <c r="BQ71" i="3"/>
  <c r="BP71" i="3"/>
  <c r="BO71" i="3"/>
  <c r="BN71" i="3"/>
  <c r="BM71" i="3"/>
  <c r="BL71" i="3"/>
  <c r="BK71" i="3"/>
  <c r="BJ71" i="3"/>
  <c r="BI71" i="3"/>
  <c r="BH71" i="3"/>
  <c r="BG71" i="3"/>
  <c r="BF71" i="3"/>
  <c r="BE71" i="3"/>
  <c r="BD71" i="3"/>
  <c r="BC71" i="3"/>
  <c r="BB71" i="3"/>
  <c r="BA71" i="3"/>
  <c r="AZ71" i="3"/>
  <c r="AY71" i="3"/>
  <c r="AX71" i="3"/>
  <c r="AW71" i="3"/>
  <c r="AV71" i="3"/>
  <c r="AU71" i="3"/>
  <c r="AT71" i="3"/>
  <c r="AS71" i="3"/>
  <c r="AR71" i="3"/>
  <c r="AQ71" i="3"/>
  <c r="AP71" i="3"/>
  <c r="AO71" i="3"/>
  <c r="AN71" i="3"/>
  <c r="AM71" i="3"/>
  <c r="AL71" i="3"/>
  <c r="AK71" i="3"/>
  <c r="AJ71" i="3"/>
  <c r="AI71" i="3"/>
  <c r="AH71" i="3"/>
  <c r="AG71" i="3"/>
  <c r="AF71" i="3"/>
  <c r="AE71" i="3"/>
  <c r="AD71" i="3"/>
  <c r="AC71" i="3"/>
  <c r="AB71" i="3"/>
  <c r="AA71" i="3"/>
  <c r="Z71" i="3"/>
  <c r="Y71" i="3"/>
  <c r="X71" i="3"/>
  <c r="W71" i="3"/>
  <c r="V71" i="3"/>
  <c r="U71" i="3"/>
  <c r="T71" i="3"/>
  <c r="S71" i="3"/>
  <c r="R71" i="3"/>
  <c r="Q71" i="3"/>
  <c r="P71" i="3"/>
  <c r="O71" i="3"/>
  <c r="N71" i="3"/>
  <c r="M71" i="3"/>
  <c r="L71" i="3"/>
  <c r="K71" i="3"/>
  <c r="J71" i="3"/>
  <c r="I71" i="3"/>
  <c r="H71" i="3"/>
  <c r="G71" i="3"/>
  <c r="F71" i="3"/>
  <c r="E71" i="3"/>
  <c r="D71" i="3"/>
  <c r="C71" i="3"/>
  <c r="B71" i="3"/>
  <c r="DP70" i="3"/>
  <c r="DO70" i="3"/>
  <c r="DN70" i="3"/>
  <c r="DM70" i="3"/>
  <c r="DL70" i="3"/>
  <c r="DK70" i="3"/>
  <c r="DJ70" i="3"/>
  <c r="DI70" i="3"/>
  <c r="DH70" i="3"/>
  <c r="DG70" i="3"/>
  <c r="DF70" i="3"/>
  <c r="DE70" i="3"/>
  <c r="DD70" i="3"/>
  <c r="DC70" i="3"/>
  <c r="DB70" i="3"/>
  <c r="DA70" i="3"/>
  <c r="CZ70" i="3"/>
  <c r="CY70" i="3"/>
  <c r="CX70" i="3"/>
  <c r="CW70" i="3"/>
  <c r="CV70" i="3"/>
  <c r="CU70" i="3"/>
  <c r="CT70" i="3"/>
  <c r="CS70" i="3"/>
  <c r="CR70" i="3"/>
  <c r="CQ70" i="3"/>
  <c r="CP70" i="3"/>
  <c r="CO70" i="3"/>
  <c r="CN70" i="3"/>
  <c r="CM70" i="3"/>
  <c r="CL70" i="3"/>
  <c r="CK70" i="3"/>
  <c r="CJ70" i="3"/>
  <c r="CI70" i="3"/>
  <c r="CH70" i="3"/>
  <c r="CG70" i="3"/>
  <c r="CF70" i="3"/>
  <c r="CE70" i="3"/>
  <c r="CD70" i="3"/>
  <c r="CC70" i="3"/>
  <c r="CB70" i="3"/>
  <c r="CA70" i="3"/>
  <c r="BZ70" i="3"/>
  <c r="BY70" i="3"/>
  <c r="BX70" i="3"/>
  <c r="BW70" i="3"/>
  <c r="BV70" i="3"/>
  <c r="BU70" i="3"/>
  <c r="BT70" i="3"/>
  <c r="BS70" i="3"/>
  <c r="BR70" i="3"/>
  <c r="BQ70" i="3"/>
  <c r="BP70" i="3"/>
  <c r="BO70" i="3"/>
  <c r="BN70" i="3"/>
  <c r="BM70" i="3"/>
  <c r="BL70" i="3"/>
  <c r="BK70" i="3"/>
  <c r="BJ70" i="3"/>
  <c r="BI70" i="3"/>
  <c r="BH70" i="3"/>
  <c r="BG70" i="3"/>
  <c r="BF70" i="3"/>
  <c r="BE70" i="3"/>
  <c r="BD70" i="3"/>
  <c r="BC70" i="3"/>
  <c r="BB70" i="3"/>
  <c r="BA70" i="3"/>
  <c r="AZ70" i="3"/>
  <c r="AY70" i="3"/>
  <c r="AX70" i="3"/>
  <c r="AW70" i="3"/>
  <c r="AV70" i="3"/>
  <c r="AU70" i="3"/>
  <c r="AT70" i="3"/>
  <c r="AS70" i="3"/>
  <c r="AR70" i="3"/>
  <c r="AQ70" i="3"/>
  <c r="AP70" i="3"/>
  <c r="AO70" i="3"/>
  <c r="AN70" i="3"/>
  <c r="AM70" i="3"/>
  <c r="AL70" i="3"/>
  <c r="AK70" i="3"/>
  <c r="AJ70" i="3"/>
  <c r="AI70" i="3"/>
  <c r="AH70" i="3"/>
  <c r="AG70" i="3"/>
  <c r="AF70" i="3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DP69" i="3"/>
  <c r="DO69" i="3"/>
  <c r="DN69" i="3"/>
  <c r="DM69" i="3"/>
  <c r="DL69" i="3"/>
  <c r="DK69" i="3"/>
  <c r="DJ69" i="3"/>
  <c r="DI69" i="3"/>
  <c r="DH69" i="3"/>
  <c r="DG69" i="3"/>
  <c r="DF69" i="3"/>
  <c r="DE69" i="3"/>
  <c r="DD69" i="3"/>
  <c r="DC69" i="3"/>
  <c r="DB69" i="3"/>
  <c r="DA69" i="3"/>
  <c r="CZ69" i="3"/>
  <c r="CY69" i="3"/>
  <c r="CX69" i="3"/>
  <c r="CW69" i="3"/>
  <c r="CV69" i="3"/>
  <c r="CU69" i="3"/>
  <c r="CT69" i="3"/>
  <c r="CS69" i="3"/>
  <c r="CR69" i="3"/>
  <c r="CQ69" i="3"/>
  <c r="CP69" i="3"/>
  <c r="CO69" i="3"/>
  <c r="CN69" i="3"/>
  <c r="CM69" i="3"/>
  <c r="CL69" i="3"/>
  <c r="CK69" i="3"/>
  <c r="CJ69" i="3"/>
  <c r="CI69" i="3"/>
  <c r="CH69" i="3"/>
  <c r="CG69" i="3"/>
  <c r="CF69" i="3"/>
  <c r="CE69" i="3"/>
  <c r="CD69" i="3"/>
  <c r="CC69" i="3"/>
  <c r="CB69" i="3"/>
  <c r="CA69" i="3"/>
  <c r="BZ69" i="3"/>
  <c r="BY69" i="3"/>
  <c r="BX69" i="3"/>
  <c r="BW69" i="3"/>
  <c r="BV69" i="3"/>
  <c r="BU69" i="3"/>
  <c r="BT69" i="3"/>
  <c r="BS69" i="3"/>
  <c r="BR69" i="3"/>
  <c r="BQ69" i="3"/>
  <c r="BP69" i="3"/>
  <c r="BO69" i="3"/>
  <c r="BN69" i="3"/>
  <c r="BM69" i="3"/>
  <c r="BL69" i="3"/>
  <c r="BK69" i="3"/>
  <c r="BJ69" i="3"/>
  <c r="BI69" i="3"/>
  <c r="BH69" i="3"/>
  <c r="BG69" i="3"/>
  <c r="BF69" i="3"/>
  <c r="BE69" i="3"/>
  <c r="BD69" i="3"/>
  <c r="BC69" i="3"/>
  <c r="BB69" i="3"/>
  <c r="BA69" i="3"/>
  <c r="AZ69" i="3"/>
  <c r="AY69" i="3"/>
  <c r="AX69" i="3"/>
  <c r="AW69" i="3"/>
  <c r="AV69" i="3"/>
  <c r="AU69" i="3"/>
  <c r="AT69" i="3"/>
  <c r="AS69" i="3"/>
  <c r="AR69" i="3"/>
  <c r="AQ69" i="3"/>
  <c r="AP69" i="3"/>
  <c r="AO69" i="3"/>
  <c r="AN69" i="3"/>
  <c r="AM69" i="3"/>
  <c r="AL69" i="3"/>
  <c r="AK69" i="3"/>
  <c r="AJ69" i="3"/>
  <c r="AI69" i="3"/>
  <c r="AH69" i="3"/>
  <c r="AG69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B69" i="3"/>
  <c r="DP67" i="3"/>
  <c r="DO67" i="3"/>
  <c r="DN67" i="3"/>
  <c r="DM67" i="3"/>
  <c r="DL67" i="3"/>
  <c r="DK67" i="3"/>
  <c r="DJ67" i="3"/>
  <c r="DI67" i="3"/>
  <c r="DH67" i="3"/>
  <c r="DG67" i="3"/>
  <c r="DF67" i="3"/>
  <c r="DE67" i="3"/>
  <c r="DD67" i="3"/>
  <c r="DC67" i="3"/>
  <c r="DB67" i="3"/>
  <c r="DA67" i="3"/>
  <c r="CZ67" i="3"/>
  <c r="CY67" i="3"/>
  <c r="CX67" i="3"/>
  <c r="CW67" i="3"/>
  <c r="CV67" i="3"/>
  <c r="CU67" i="3"/>
  <c r="CT67" i="3"/>
  <c r="CS67" i="3"/>
  <c r="CR67" i="3"/>
  <c r="CQ67" i="3"/>
  <c r="CP67" i="3"/>
  <c r="CO67" i="3"/>
  <c r="CN67" i="3"/>
  <c r="CM67" i="3"/>
  <c r="CL67" i="3"/>
  <c r="CK67" i="3"/>
  <c r="CJ67" i="3"/>
  <c r="CI67" i="3"/>
  <c r="CH67" i="3"/>
  <c r="CG67" i="3"/>
  <c r="CF67" i="3"/>
  <c r="CE67" i="3"/>
  <c r="CD67" i="3"/>
  <c r="CC67" i="3"/>
  <c r="CB67" i="3"/>
  <c r="CA67" i="3"/>
  <c r="BZ67" i="3"/>
  <c r="BY67" i="3"/>
  <c r="BX67" i="3"/>
  <c r="BW67" i="3"/>
  <c r="BV67" i="3"/>
  <c r="BU67" i="3"/>
  <c r="BT67" i="3"/>
  <c r="BS67" i="3"/>
  <c r="BR67" i="3"/>
  <c r="BQ67" i="3"/>
  <c r="BP67" i="3"/>
  <c r="BO67" i="3"/>
  <c r="BN67" i="3"/>
  <c r="BM67" i="3"/>
  <c r="BL67" i="3"/>
  <c r="BK67" i="3"/>
  <c r="BJ67" i="3"/>
  <c r="BI67" i="3"/>
  <c r="BH67" i="3"/>
  <c r="BG67" i="3"/>
  <c r="BF67" i="3"/>
  <c r="BE67" i="3"/>
  <c r="BD67" i="3"/>
  <c r="BC67" i="3"/>
  <c r="BB67" i="3"/>
  <c r="BA67" i="3"/>
  <c r="AZ67" i="3"/>
  <c r="AY67" i="3"/>
  <c r="AX67" i="3"/>
  <c r="AW67" i="3"/>
  <c r="AV67" i="3"/>
  <c r="AU67" i="3"/>
  <c r="AT67" i="3"/>
  <c r="AS67" i="3"/>
  <c r="AR67" i="3"/>
  <c r="AQ67" i="3"/>
  <c r="AP67" i="3"/>
  <c r="AO67" i="3"/>
  <c r="AN67" i="3"/>
  <c r="AM67" i="3"/>
  <c r="AL67" i="3"/>
  <c r="AK67" i="3"/>
  <c r="AJ67" i="3"/>
  <c r="AI67" i="3"/>
  <c r="AH67" i="3"/>
  <c r="AG67" i="3"/>
  <c r="AF67" i="3"/>
  <c r="AE67" i="3"/>
  <c r="AD67" i="3"/>
  <c r="AC67" i="3"/>
  <c r="AB67" i="3"/>
  <c r="AA67" i="3"/>
  <c r="Z67" i="3"/>
  <c r="Y67" i="3"/>
  <c r="X67" i="3"/>
  <c r="W67" i="3"/>
  <c r="V67" i="3"/>
  <c r="U67" i="3"/>
  <c r="T67" i="3"/>
  <c r="S67" i="3"/>
  <c r="R67" i="3"/>
  <c r="Q67" i="3"/>
  <c r="P67" i="3"/>
  <c r="O67" i="3"/>
  <c r="N67" i="3"/>
  <c r="M67" i="3"/>
  <c r="L67" i="3"/>
  <c r="K67" i="3"/>
  <c r="J67" i="3"/>
  <c r="I67" i="3"/>
  <c r="H67" i="3"/>
  <c r="G67" i="3"/>
  <c r="F67" i="3"/>
  <c r="E67" i="3"/>
  <c r="D67" i="3"/>
  <c r="C67" i="3"/>
  <c r="B67" i="3"/>
  <c r="DP66" i="3"/>
  <c r="DO66" i="3"/>
  <c r="DN66" i="3"/>
  <c r="DM66" i="3"/>
  <c r="DL66" i="3"/>
  <c r="DK66" i="3"/>
  <c r="DJ66" i="3"/>
  <c r="DI66" i="3"/>
  <c r="DH66" i="3"/>
  <c r="DG66" i="3"/>
  <c r="DF66" i="3"/>
  <c r="DE66" i="3"/>
  <c r="DD66" i="3"/>
  <c r="DC66" i="3"/>
  <c r="DB66" i="3"/>
  <c r="DA66" i="3"/>
  <c r="CZ66" i="3"/>
  <c r="CY66" i="3"/>
  <c r="CX66" i="3"/>
  <c r="CW66" i="3"/>
  <c r="CV66" i="3"/>
  <c r="CU66" i="3"/>
  <c r="CT66" i="3"/>
  <c r="CS66" i="3"/>
  <c r="CR66" i="3"/>
  <c r="CQ66" i="3"/>
  <c r="CP66" i="3"/>
  <c r="CO66" i="3"/>
  <c r="CN66" i="3"/>
  <c r="CM66" i="3"/>
  <c r="CL66" i="3"/>
  <c r="CK66" i="3"/>
  <c r="CJ66" i="3"/>
  <c r="CI66" i="3"/>
  <c r="CH66" i="3"/>
  <c r="CG66" i="3"/>
  <c r="CF66" i="3"/>
  <c r="CE66" i="3"/>
  <c r="CD66" i="3"/>
  <c r="CC66" i="3"/>
  <c r="CB66" i="3"/>
  <c r="CA66" i="3"/>
  <c r="BZ66" i="3"/>
  <c r="BY66" i="3"/>
  <c r="BX66" i="3"/>
  <c r="BW66" i="3"/>
  <c r="BV66" i="3"/>
  <c r="BU66" i="3"/>
  <c r="BT66" i="3"/>
  <c r="BS66" i="3"/>
  <c r="BR66" i="3"/>
  <c r="BQ66" i="3"/>
  <c r="BP66" i="3"/>
  <c r="BO66" i="3"/>
  <c r="BN66" i="3"/>
  <c r="BM66" i="3"/>
  <c r="BL66" i="3"/>
  <c r="BK66" i="3"/>
  <c r="BJ66" i="3"/>
  <c r="BI66" i="3"/>
  <c r="BH66" i="3"/>
  <c r="BG66" i="3"/>
  <c r="BF66" i="3"/>
  <c r="BE66" i="3"/>
  <c r="BD66" i="3"/>
  <c r="BC66" i="3"/>
  <c r="BB66" i="3"/>
  <c r="BA66" i="3"/>
  <c r="AZ66" i="3"/>
  <c r="AY66" i="3"/>
  <c r="AX66" i="3"/>
  <c r="AW66" i="3"/>
  <c r="AV66" i="3"/>
  <c r="AU66" i="3"/>
  <c r="AT66" i="3"/>
  <c r="AS66" i="3"/>
  <c r="AR66" i="3"/>
  <c r="AQ66" i="3"/>
  <c r="AP66" i="3"/>
  <c r="AO66" i="3"/>
  <c r="AN66" i="3"/>
  <c r="AM66" i="3"/>
  <c r="AL66" i="3"/>
  <c r="AK66" i="3"/>
  <c r="AJ66" i="3"/>
  <c r="AI66" i="3"/>
  <c r="AH66" i="3"/>
  <c r="AG66" i="3"/>
  <c r="AF66" i="3"/>
  <c r="AE66" i="3"/>
  <c r="AD66" i="3"/>
  <c r="AC66" i="3"/>
  <c r="AB66" i="3"/>
  <c r="AA66" i="3"/>
  <c r="Z66" i="3"/>
  <c r="Y66" i="3"/>
  <c r="X66" i="3"/>
  <c r="W66" i="3"/>
  <c r="V66" i="3"/>
  <c r="U66" i="3"/>
  <c r="T66" i="3"/>
  <c r="S66" i="3"/>
  <c r="R66" i="3"/>
  <c r="Q66" i="3"/>
  <c r="P66" i="3"/>
  <c r="O66" i="3"/>
  <c r="N66" i="3"/>
  <c r="M66" i="3"/>
  <c r="L66" i="3"/>
  <c r="K66" i="3"/>
  <c r="J66" i="3"/>
  <c r="I66" i="3"/>
  <c r="H66" i="3"/>
  <c r="G66" i="3"/>
  <c r="F66" i="3"/>
  <c r="E66" i="3"/>
  <c r="D66" i="3"/>
  <c r="C66" i="3"/>
  <c r="B66" i="3"/>
  <c r="DP65" i="3"/>
  <c r="DO65" i="3"/>
  <c r="DN65" i="3"/>
  <c r="DM65" i="3"/>
  <c r="DL65" i="3"/>
  <c r="DK65" i="3"/>
  <c r="DJ65" i="3"/>
  <c r="DI65" i="3"/>
  <c r="DH65" i="3"/>
  <c r="DG65" i="3"/>
  <c r="DF65" i="3"/>
  <c r="DE65" i="3"/>
  <c r="DD65" i="3"/>
  <c r="DC65" i="3"/>
  <c r="DB65" i="3"/>
  <c r="DA65" i="3"/>
  <c r="CZ65" i="3"/>
  <c r="CY65" i="3"/>
  <c r="CX65" i="3"/>
  <c r="CW65" i="3"/>
  <c r="CV65" i="3"/>
  <c r="CU65" i="3"/>
  <c r="CT65" i="3"/>
  <c r="CS65" i="3"/>
  <c r="CR65" i="3"/>
  <c r="CQ65" i="3"/>
  <c r="CP65" i="3"/>
  <c r="CO65" i="3"/>
  <c r="CN65" i="3"/>
  <c r="CM65" i="3"/>
  <c r="CL65" i="3"/>
  <c r="CK65" i="3"/>
  <c r="CJ65" i="3"/>
  <c r="CI65" i="3"/>
  <c r="CH65" i="3"/>
  <c r="CG65" i="3"/>
  <c r="CF65" i="3"/>
  <c r="CE65" i="3"/>
  <c r="CD65" i="3"/>
  <c r="CC65" i="3"/>
  <c r="CB65" i="3"/>
  <c r="CA65" i="3"/>
  <c r="BZ65" i="3"/>
  <c r="BY65" i="3"/>
  <c r="BX65" i="3"/>
  <c r="BW65" i="3"/>
  <c r="BV65" i="3"/>
  <c r="BU65" i="3"/>
  <c r="BT65" i="3"/>
  <c r="BS65" i="3"/>
  <c r="BR65" i="3"/>
  <c r="BQ65" i="3"/>
  <c r="BP65" i="3"/>
  <c r="BO65" i="3"/>
  <c r="BN65" i="3"/>
  <c r="BM65" i="3"/>
  <c r="BL65" i="3"/>
  <c r="BK65" i="3"/>
  <c r="BJ65" i="3"/>
  <c r="BI65" i="3"/>
  <c r="BH65" i="3"/>
  <c r="BG65" i="3"/>
  <c r="BF65" i="3"/>
  <c r="BE65" i="3"/>
  <c r="BD65" i="3"/>
  <c r="BC65" i="3"/>
  <c r="BB65" i="3"/>
  <c r="BA65" i="3"/>
  <c r="AZ65" i="3"/>
  <c r="AY65" i="3"/>
  <c r="AX65" i="3"/>
  <c r="AW65" i="3"/>
  <c r="AV65" i="3"/>
  <c r="AU65" i="3"/>
  <c r="AT65" i="3"/>
  <c r="AS65" i="3"/>
  <c r="AR65" i="3"/>
  <c r="AQ65" i="3"/>
  <c r="AP65" i="3"/>
  <c r="AO65" i="3"/>
  <c r="AN65" i="3"/>
  <c r="AM65" i="3"/>
  <c r="AL65" i="3"/>
  <c r="AK65" i="3"/>
  <c r="AJ65" i="3"/>
  <c r="AI65" i="3"/>
  <c r="AH65" i="3"/>
  <c r="AG65" i="3"/>
  <c r="AF65" i="3"/>
  <c r="AE65" i="3"/>
  <c r="AD65" i="3"/>
  <c r="AC65" i="3"/>
  <c r="AB65" i="3"/>
  <c r="AA65" i="3"/>
  <c r="Z65" i="3"/>
  <c r="Y65" i="3"/>
  <c r="X65" i="3"/>
  <c r="W65" i="3"/>
  <c r="V65" i="3"/>
  <c r="U65" i="3"/>
  <c r="T65" i="3"/>
  <c r="S65" i="3"/>
  <c r="R65" i="3"/>
  <c r="Q65" i="3"/>
  <c r="P65" i="3"/>
  <c r="O65" i="3"/>
  <c r="N65" i="3"/>
  <c r="M65" i="3"/>
  <c r="L65" i="3"/>
  <c r="K65" i="3"/>
  <c r="J65" i="3"/>
  <c r="I65" i="3"/>
  <c r="H65" i="3"/>
  <c r="G65" i="3"/>
  <c r="F65" i="3"/>
  <c r="E65" i="3"/>
  <c r="D65" i="3"/>
  <c r="C65" i="3"/>
  <c r="B65" i="3"/>
  <c r="DP63" i="3"/>
  <c r="DO63" i="3"/>
  <c r="DN63" i="3"/>
  <c r="DM63" i="3"/>
  <c r="DL63" i="3"/>
  <c r="DK63" i="3"/>
  <c r="DJ63" i="3"/>
  <c r="DI63" i="3"/>
  <c r="DH63" i="3"/>
  <c r="DG63" i="3"/>
  <c r="DF63" i="3"/>
  <c r="DE63" i="3"/>
  <c r="DD63" i="3"/>
  <c r="DC63" i="3"/>
  <c r="DB63" i="3"/>
  <c r="DA63" i="3"/>
  <c r="CZ63" i="3"/>
  <c r="CY63" i="3"/>
  <c r="CX63" i="3"/>
  <c r="CW63" i="3"/>
  <c r="CV63" i="3"/>
  <c r="CU63" i="3"/>
  <c r="CT63" i="3"/>
  <c r="CS63" i="3"/>
  <c r="CR63" i="3"/>
  <c r="CQ63" i="3"/>
  <c r="CP63" i="3"/>
  <c r="CO63" i="3"/>
  <c r="CN63" i="3"/>
  <c r="CM63" i="3"/>
  <c r="CL63" i="3"/>
  <c r="CK63" i="3"/>
  <c r="CJ63" i="3"/>
  <c r="CI63" i="3"/>
  <c r="CH63" i="3"/>
  <c r="CG63" i="3"/>
  <c r="CF63" i="3"/>
  <c r="CE63" i="3"/>
  <c r="CD63" i="3"/>
  <c r="CC63" i="3"/>
  <c r="CB63" i="3"/>
  <c r="CA63" i="3"/>
  <c r="BZ63" i="3"/>
  <c r="BY63" i="3"/>
  <c r="BX63" i="3"/>
  <c r="BW63" i="3"/>
  <c r="BV63" i="3"/>
  <c r="BU63" i="3"/>
  <c r="BT63" i="3"/>
  <c r="BS63" i="3"/>
  <c r="BR63" i="3"/>
  <c r="BQ63" i="3"/>
  <c r="BP63" i="3"/>
  <c r="BO63" i="3"/>
  <c r="BN63" i="3"/>
  <c r="BM63" i="3"/>
  <c r="BL63" i="3"/>
  <c r="BK63" i="3"/>
  <c r="BJ63" i="3"/>
  <c r="BI63" i="3"/>
  <c r="BH63" i="3"/>
  <c r="BG63" i="3"/>
  <c r="BF63" i="3"/>
  <c r="BE63" i="3"/>
  <c r="BD63" i="3"/>
  <c r="BC63" i="3"/>
  <c r="BB63" i="3"/>
  <c r="BA63" i="3"/>
  <c r="AZ63" i="3"/>
  <c r="AY63" i="3"/>
  <c r="AX63" i="3"/>
  <c r="AW63" i="3"/>
  <c r="AV63" i="3"/>
  <c r="AU63" i="3"/>
  <c r="AT63" i="3"/>
  <c r="AS63" i="3"/>
  <c r="AR63" i="3"/>
  <c r="AQ63" i="3"/>
  <c r="AP63" i="3"/>
  <c r="AO63" i="3"/>
  <c r="AN63" i="3"/>
  <c r="AM63" i="3"/>
  <c r="AL63" i="3"/>
  <c r="AK63" i="3"/>
  <c r="AJ63" i="3"/>
  <c r="AI63" i="3"/>
  <c r="AH63" i="3"/>
  <c r="AG63" i="3"/>
  <c r="AF63" i="3"/>
  <c r="AE63" i="3"/>
  <c r="AD63" i="3"/>
  <c r="AC63" i="3"/>
  <c r="AB63" i="3"/>
  <c r="AA63" i="3"/>
  <c r="Z63" i="3"/>
  <c r="Y63" i="3"/>
  <c r="X63" i="3"/>
  <c r="W63" i="3"/>
  <c r="V63" i="3"/>
  <c r="U63" i="3"/>
  <c r="T63" i="3"/>
  <c r="S63" i="3"/>
  <c r="R63" i="3"/>
  <c r="Q63" i="3"/>
  <c r="P63" i="3"/>
  <c r="O63" i="3"/>
  <c r="N63" i="3"/>
  <c r="M63" i="3"/>
  <c r="L63" i="3"/>
  <c r="K63" i="3"/>
  <c r="J63" i="3"/>
  <c r="I63" i="3"/>
  <c r="H63" i="3"/>
  <c r="G63" i="3"/>
  <c r="F63" i="3"/>
  <c r="E63" i="3"/>
  <c r="D63" i="3"/>
  <c r="C63" i="3"/>
  <c r="B63" i="3"/>
  <c r="DP62" i="3"/>
  <c r="DO62" i="3"/>
  <c r="DN62" i="3"/>
  <c r="DM62" i="3"/>
  <c r="DL62" i="3"/>
  <c r="DK62" i="3"/>
  <c r="DJ62" i="3"/>
  <c r="DI62" i="3"/>
  <c r="DH62" i="3"/>
  <c r="DG62" i="3"/>
  <c r="DF62" i="3"/>
  <c r="DE62" i="3"/>
  <c r="DD62" i="3"/>
  <c r="DC62" i="3"/>
  <c r="DB62" i="3"/>
  <c r="DA62" i="3"/>
  <c r="CZ62" i="3"/>
  <c r="CY62" i="3"/>
  <c r="CX62" i="3"/>
  <c r="CW62" i="3"/>
  <c r="CV62" i="3"/>
  <c r="CU62" i="3"/>
  <c r="CT62" i="3"/>
  <c r="CS62" i="3"/>
  <c r="CR62" i="3"/>
  <c r="CQ62" i="3"/>
  <c r="CP62" i="3"/>
  <c r="CO62" i="3"/>
  <c r="CN62" i="3"/>
  <c r="CM62" i="3"/>
  <c r="CL62" i="3"/>
  <c r="CK62" i="3"/>
  <c r="CJ62" i="3"/>
  <c r="CI62" i="3"/>
  <c r="CH62" i="3"/>
  <c r="CG62" i="3"/>
  <c r="CF62" i="3"/>
  <c r="CE62" i="3"/>
  <c r="CD62" i="3"/>
  <c r="CC62" i="3"/>
  <c r="CB62" i="3"/>
  <c r="CA62" i="3"/>
  <c r="BZ62" i="3"/>
  <c r="BY62" i="3"/>
  <c r="BX62" i="3"/>
  <c r="BW62" i="3"/>
  <c r="BV62" i="3"/>
  <c r="BU62" i="3"/>
  <c r="BT62" i="3"/>
  <c r="BS62" i="3"/>
  <c r="BR62" i="3"/>
  <c r="BQ62" i="3"/>
  <c r="BP62" i="3"/>
  <c r="BO62" i="3"/>
  <c r="BN62" i="3"/>
  <c r="BM62" i="3"/>
  <c r="BL62" i="3"/>
  <c r="BK62" i="3"/>
  <c r="BJ62" i="3"/>
  <c r="BI62" i="3"/>
  <c r="BH62" i="3"/>
  <c r="BG62" i="3"/>
  <c r="BF62" i="3"/>
  <c r="BE62" i="3"/>
  <c r="BD62" i="3"/>
  <c r="BC62" i="3"/>
  <c r="BB62" i="3"/>
  <c r="BA62" i="3"/>
  <c r="AZ62" i="3"/>
  <c r="AY62" i="3"/>
  <c r="AX62" i="3"/>
  <c r="AW62" i="3"/>
  <c r="AV62" i="3"/>
  <c r="AU62" i="3"/>
  <c r="AT62" i="3"/>
  <c r="AS62" i="3"/>
  <c r="AR62" i="3"/>
  <c r="AQ62" i="3"/>
  <c r="AP62" i="3"/>
  <c r="AO62" i="3"/>
  <c r="AN62" i="3"/>
  <c r="AM62" i="3"/>
  <c r="AL62" i="3"/>
  <c r="AK62" i="3"/>
  <c r="AJ62" i="3"/>
  <c r="AI62" i="3"/>
  <c r="AH62" i="3"/>
  <c r="AG62" i="3"/>
  <c r="AF62" i="3"/>
  <c r="AE62" i="3"/>
  <c r="AD62" i="3"/>
  <c r="AC62" i="3"/>
  <c r="AB62" i="3"/>
  <c r="AA62" i="3"/>
  <c r="Z62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F62" i="3"/>
  <c r="E62" i="3"/>
  <c r="D62" i="3"/>
  <c r="C62" i="3"/>
  <c r="B62" i="3"/>
  <c r="DP61" i="3"/>
  <c r="DO61" i="3"/>
  <c r="DN61" i="3"/>
  <c r="DM61" i="3"/>
  <c r="DL61" i="3"/>
  <c r="DK61" i="3"/>
  <c r="DJ61" i="3"/>
  <c r="DI61" i="3"/>
  <c r="DH61" i="3"/>
  <c r="DG61" i="3"/>
  <c r="DF61" i="3"/>
  <c r="DE61" i="3"/>
  <c r="DD61" i="3"/>
  <c r="DC61" i="3"/>
  <c r="DB61" i="3"/>
  <c r="DA61" i="3"/>
  <c r="CZ61" i="3"/>
  <c r="CY61" i="3"/>
  <c r="CX61" i="3"/>
  <c r="CW61" i="3"/>
  <c r="CV61" i="3"/>
  <c r="CU61" i="3"/>
  <c r="CT61" i="3"/>
  <c r="CS61" i="3"/>
  <c r="CR61" i="3"/>
  <c r="CQ61" i="3"/>
  <c r="CP61" i="3"/>
  <c r="CO61" i="3"/>
  <c r="CN61" i="3"/>
  <c r="CM61" i="3"/>
  <c r="CL61" i="3"/>
  <c r="CK61" i="3"/>
  <c r="CJ61" i="3"/>
  <c r="CI61" i="3"/>
  <c r="CH61" i="3"/>
  <c r="CG61" i="3"/>
  <c r="CF61" i="3"/>
  <c r="CE61" i="3"/>
  <c r="CD61" i="3"/>
  <c r="CC61" i="3"/>
  <c r="CB61" i="3"/>
  <c r="CA61" i="3"/>
  <c r="BZ61" i="3"/>
  <c r="BY61" i="3"/>
  <c r="BX61" i="3"/>
  <c r="BW61" i="3"/>
  <c r="BV61" i="3"/>
  <c r="BU61" i="3"/>
  <c r="BT61" i="3"/>
  <c r="BS61" i="3"/>
  <c r="BR61" i="3"/>
  <c r="BQ61" i="3"/>
  <c r="BP61" i="3"/>
  <c r="BO61" i="3"/>
  <c r="BN61" i="3"/>
  <c r="BM61" i="3"/>
  <c r="BL61" i="3"/>
  <c r="BK61" i="3"/>
  <c r="BJ61" i="3"/>
  <c r="BI61" i="3"/>
  <c r="BH61" i="3"/>
  <c r="BG61" i="3"/>
  <c r="BF61" i="3"/>
  <c r="BE61" i="3"/>
  <c r="BD61" i="3"/>
  <c r="BC61" i="3"/>
  <c r="BB61" i="3"/>
  <c r="BA61" i="3"/>
  <c r="AZ61" i="3"/>
  <c r="AY61" i="3"/>
  <c r="AX61" i="3"/>
  <c r="AW61" i="3"/>
  <c r="AV61" i="3"/>
  <c r="AU61" i="3"/>
  <c r="AT61" i="3"/>
  <c r="AS61" i="3"/>
  <c r="AR61" i="3"/>
  <c r="AQ61" i="3"/>
  <c r="AP61" i="3"/>
  <c r="AO61" i="3"/>
  <c r="AN61" i="3"/>
  <c r="AM61" i="3"/>
  <c r="AL61" i="3"/>
  <c r="AK61" i="3"/>
  <c r="AJ61" i="3"/>
  <c r="AI61" i="3"/>
  <c r="AH61" i="3"/>
  <c r="AG61" i="3"/>
  <c r="AF61" i="3"/>
  <c r="AE61" i="3"/>
  <c r="AD61" i="3"/>
  <c r="AC61" i="3"/>
  <c r="AB61" i="3"/>
  <c r="AA61" i="3"/>
  <c r="Z61" i="3"/>
  <c r="Y61" i="3"/>
  <c r="X61" i="3"/>
  <c r="W61" i="3"/>
  <c r="V61" i="3"/>
  <c r="U61" i="3"/>
  <c r="T61" i="3"/>
  <c r="S61" i="3"/>
  <c r="R61" i="3"/>
  <c r="Q61" i="3"/>
  <c r="P61" i="3"/>
  <c r="O61" i="3"/>
  <c r="N61" i="3"/>
  <c r="M61" i="3"/>
  <c r="L61" i="3"/>
  <c r="K61" i="3"/>
  <c r="J61" i="3"/>
  <c r="I61" i="3"/>
  <c r="H61" i="3"/>
  <c r="G61" i="3"/>
  <c r="F61" i="3"/>
  <c r="E61" i="3"/>
  <c r="D61" i="3"/>
  <c r="C61" i="3"/>
  <c r="B61" i="3"/>
  <c r="DP59" i="3"/>
  <c r="DO59" i="3"/>
  <c r="DN59" i="3"/>
  <c r="DM59" i="3"/>
  <c r="DL59" i="3"/>
  <c r="DK59" i="3"/>
  <c r="DJ59" i="3"/>
  <c r="DI59" i="3"/>
  <c r="DH59" i="3"/>
  <c r="DG59" i="3"/>
  <c r="DF59" i="3"/>
  <c r="DE59" i="3"/>
  <c r="DD59" i="3"/>
  <c r="DC59" i="3"/>
  <c r="DB59" i="3"/>
  <c r="DA59" i="3"/>
  <c r="CZ59" i="3"/>
  <c r="CY59" i="3"/>
  <c r="CX59" i="3"/>
  <c r="CW59" i="3"/>
  <c r="CV59" i="3"/>
  <c r="CU59" i="3"/>
  <c r="CT59" i="3"/>
  <c r="CS59" i="3"/>
  <c r="CR59" i="3"/>
  <c r="CQ59" i="3"/>
  <c r="CP59" i="3"/>
  <c r="CO59" i="3"/>
  <c r="CN59" i="3"/>
  <c r="CM59" i="3"/>
  <c r="CL59" i="3"/>
  <c r="CK59" i="3"/>
  <c r="CJ59" i="3"/>
  <c r="CI59" i="3"/>
  <c r="CH59" i="3"/>
  <c r="CG59" i="3"/>
  <c r="CF59" i="3"/>
  <c r="CE59" i="3"/>
  <c r="CD59" i="3"/>
  <c r="CC59" i="3"/>
  <c r="CB59" i="3"/>
  <c r="CA59" i="3"/>
  <c r="BZ59" i="3"/>
  <c r="BY59" i="3"/>
  <c r="BX59" i="3"/>
  <c r="BW59" i="3"/>
  <c r="BV59" i="3"/>
  <c r="BU59" i="3"/>
  <c r="BT59" i="3"/>
  <c r="BS59" i="3"/>
  <c r="BR59" i="3"/>
  <c r="BQ59" i="3"/>
  <c r="BP59" i="3"/>
  <c r="BO59" i="3"/>
  <c r="BN59" i="3"/>
  <c r="BM59" i="3"/>
  <c r="BL59" i="3"/>
  <c r="BK59" i="3"/>
  <c r="BJ59" i="3"/>
  <c r="BI59" i="3"/>
  <c r="BH59" i="3"/>
  <c r="BG59" i="3"/>
  <c r="BF59" i="3"/>
  <c r="BE59" i="3"/>
  <c r="BD59" i="3"/>
  <c r="BC59" i="3"/>
  <c r="BB59" i="3"/>
  <c r="BA59" i="3"/>
  <c r="AZ59" i="3"/>
  <c r="AY59" i="3"/>
  <c r="AX59" i="3"/>
  <c r="AW59" i="3"/>
  <c r="AV59" i="3"/>
  <c r="AU59" i="3"/>
  <c r="AT59" i="3"/>
  <c r="AS59" i="3"/>
  <c r="AR59" i="3"/>
  <c r="AQ59" i="3"/>
  <c r="AP59" i="3"/>
  <c r="AO59" i="3"/>
  <c r="AN59" i="3"/>
  <c r="AM59" i="3"/>
  <c r="AL59" i="3"/>
  <c r="AK59" i="3"/>
  <c r="AJ59" i="3"/>
  <c r="AI59" i="3"/>
  <c r="AH59" i="3"/>
  <c r="AG59" i="3"/>
  <c r="AF59" i="3"/>
  <c r="AE59" i="3"/>
  <c r="AD59" i="3"/>
  <c r="AC59" i="3"/>
  <c r="AB59" i="3"/>
  <c r="AA59" i="3"/>
  <c r="Z59" i="3"/>
  <c r="Y59" i="3"/>
  <c r="X59" i="3"/>
  <c r="W59" i="3"/>
  <c r="V59" i="3"/>
  <c r="U59" i="3"/>
  <c r="T59" i="3"/>
  <c r="S59" i="3"/>
  <c r="R59" i="3"/>
  <c r="Q59" i="3"/>
  <c r="P59" i="3"/>
  <c r="O59" i="3"/>
  <c r="N59" i="3"/>
  <c r="M59" i="3"/>
  <c r="L59" i="3"/>
  <c r="K59" i="3"/>
  <c r="J59" i="3"/>
  <c r="I59" i="3"/>
  <c r="H59" i="3"/>
  <c r="G59" i="3"/>
  <c r="F59" i="3"/>
  <c r="E59" i="3"/>
  <c r="D59" i="3"/>
  <c r="C59" i="3"/>
  <c r="B59" i="3"/>
  <c r="DP58" i="3"/>
  <c r="DO58" i="3"/>
  <c r="DN58" i="3"/>
  <c r="DM58" i="3"/>
  <c r="DL58" i="3"/>
  <c r="DK58" i="3"/>
  <c r="DJ58" i="3"/>
  <c r="DI58" i="3"/>
  <c r="DH58" i="3"/>
  <c r="DG58" i="3"/>
  <c r="DF58" i="3"/>
  <c r="DE58" i="3"/>
  <c r="DD58" i="3"/>
  <c r="DC58" i="3"/>
  <c r="DB58" i="3"/>
  <c r="DA58" i="3"/>
  <c r="CZ58" i="3"/>
  <c r="CY58" i="3"/>
  <c r="CX58" i="3"/>
  <c r="CW58" i="3"/>
  <c r="CV58" i="3"/>
  <c r="CU58" i="3"/>
  <c r="CT58" i="3"/>
  <c r="CS58" i="3"/>
  <c r="CR58" i="3"/>
  <c r="CQ58" i="3"/>
  <c r="CP58" i="3"/>
  <c r="CO58" i="3"/>
  <c r="CN58" i="3"/>
  <c r="CM58" i="3"/>
  <c r="CL58" i="3"/>
  <c r="CK58" i="3"/>
  <c r="CJ58" i="3"/>
  <c r="CI58" i="3"/>
  <c r="CH58" i="3"/>
  <c r="CG58" i="3"/>
  <c r="CF58" i="3"/>
  <c r="CE58" i="3"/>
  <c r="CD58" i="3"/>
  <c r="CC58" i="3"/>
  <c r="CB58" i="3"/>
  <c r="CA58" i="3"/>
  <c r="BZ58" i="3"/>
  <c r="BY58" i="3"/>
  <c r="BX58" i="3"/>
  <c r="BW58" i="3"/>
  <c r="BV58" i="3"/>
  <c r="BU58" i="3"/>
  <c r="BT58" i="3"/>
  <c r="BS58" i="3"/>
  <c r="BR58" i="3"/>
  <c r="BQ58" i="3"/>
  <c r="BP58" i="3"/>
  <c r="BO58" i="3"/>
  <c r="BN58" i="3"/>
  <c r="BM58" i="3"/>
  <c r="BL58" i="3"/>
  <c r="BK58" i="3"/>
  <c r="BJ58" i="3"/>
  <c r="BI58" i="3"/>
  <c r="BH58" i="3"/>
  <c r="BG58" i="3"/>
  <c r="BF58" i="3"/>
  <c r="BE58" i="3"/>
  <c r="BD58" i="3"/>
  <c r="BC58" i="3"/>
  <c r="BB58" i="3"/>
  <c r="BA58" i="3"/>
  <c r="AZ58" i="3"/>
  <c r="AY58" i="3"/>
  <c r="AX58" i="3"/>
  <c r="AW58" i="3"/>
  <c r="AV58" i="3"/>
  <c r="AU58" i="3"/>
  <c r="AT58" i="3"/>
  <c r="AS58" i="3"/>
  <c r="AR58" i="3"/>
  <c r="AQ58" i="3"/>
  <c r="AP58" i="3"/>
  <c r="AO58" i="3"/>
  <c r="AN58" i="3"/>
  <c r="AM58" i="3"/>
  <c r="AL58" i="3"/>
  <c r="AK58" i="3"/>
  <c r="AJ58" i="3"/>
  <c r="AI58" i="3"/>
  <c r="AH58" i="3"/>
  <c r="AG58" i="3"/>
  <c r="AF58" i="3"/>
  <c r="AE58" i="3"/>
  <c r="AD58" i="3"/>
  <c r="AC58" i="3"/>
  <c r="AB58" i="3"/>
  <c r="AA58" i="3"/>
  <c r="Z58" i="3"/>
  <c r="Y58" i="3"/>
  <c r="X58" i="3"/>
  <c r="W58" i="3"/>
  <c r="V58" i="3"/>
  <c r="U58" i="3"/>
  <c r="T58" i="3"/>
  <c r="S58" i="3"/>
  <c r="R58" i="3"/>
  <c r="Q58" i="3"/>
  <c r="P58" i="3"/>
  <c r="O58" i="3"/>
  <c r="N58" i="3"/>
  <c r="M58" i="3"/>
  <c r="L58" i="3"/>
  <c r="K58" i="3"/>
  <c r="J58" i="3"/>
  <c r="I58" i="3"/>
  <c r="H58" i="3"/>
  <c r="G58" i="3"/>
  <c r="F58" i="3"/>
  <c r="E58" i="3"/>
  <c r="D58" i="3"/>
  <c r="C58" i="3"/>
  <c r="B58" i="3"/>
  <c r="DP57" i="3"/>
  <c r="DO57" i="3"/>
  <c r="DN57" i="3"/>
  <c r="DM57" i="3"/>
  <c r="DL57" i="3"/>
  <c r="DK57" i="3"/>
  <c r="DJ57" i="3"/>
  <c r="DI57" i="3"/>
  <c r="DH57" i="3"/>
  <c r="DG57" i="3"/>
  <c r="DF57" i="3"/>
  <c r="DE57" i="3"/>
  <c r="DD57" i="3"/>
  <c r="DC57" i="3"/>
  <c r="DB57" i="3"/>
  <c r="DA57" i="3"/>
  <c r="CZ57" i="3"/>
  <c r="CY57" i="3"/>
  <c r="CX57" i="3"/>
  <c r="CW57" i="3"/>
  <c r="CV57" i="3"/>
  <c r="CU57" i="3"/>
  <c r="CT57" i="3"/>
  <c r="CS57" i="3"/>
  <c r="CR57" i="3"/>
  <c r="CQ57" i="3"/>
  <c r="CP57" i="3"/>
  <c r="CO57" i="3"/>
  <c r="CN57" i="3"/>
  <c r="CM57" i="3"/>
  <c r="CL57" i="3"/>
  <c r="CK57" i="3"/>
  <c r="CJ57" i="3"/>
  <c r="CI57" i="3"/>
  <c r="CH57" i="3"/>
  <c r="CG57" i="3"/>
  <c r="CF57" i="3"/>
  <c r="CE57" i="3"/>
  <c r="CD57" i="3"/>
  <c r="CC57" i="3"/>
  <c r="CB57" i="3"/>
  <c r="CA57" i="3"/>
  <c r="BZ57" i="3"/>
  <c r="BY57" i="3"/>
  <c r="BX57" i="3"/>
  <c r="BW57" i="3"/>
  <c r="BV57" i="3"/>
  <c r="BU57" i="3"/>
  <c r="BT57" i="3"/>
  <c r="BS57" i="3"/>
  <c r="BR57" i="3"/>
  <c r="BQ57" i="3"/>
  <c r="BP57" i="3"/>
  <c r="BO57" i="3"/>
  <c r="BN57" i="3"/>
  <c r="BM57" i="3"/>
  <c r="BL57" i="3"/>
  <c r="BK57" i="3"/>
  <c r="BJ57" i="3"/>
  <c r="BI57" i="3"/>
  <c r="BH57" i="3"/>
  <c r="BG57" i="3"/>
  <c r="BF57" i="3"/>
  <c r="BE57" i="3"/>
  <c r="BD57" i="3"/>
  <c r="BC57" i="3"/>
  <c r="BB57" i="3"/>
  <c r="BA57" i="3"/>
  <c r="AZ57" i="3"/>
  <c r="AY57" i="3"/>
  <c r="AX57" i="3"/>
  <c r="AW57" i="3"/>
  <c r="AV57" i="3"/>
  <c r="AU57" i="3"/>
  <c r="AT57" i="3"/>
  <c r="AS57" i="3"/>
  <c r="AR57" i="3"/>
  <c r="AQ57" i="3"/>
  <c r="AP57" i="3"/>
  <c r="AO57" i="3"/>
  <c r="AN57" i="3"/>
  <c r="AM57" i="3"/>
  <c r="AL57" i="3"/>
  <c r="AK57" i="3"/>
  <c r="AJ57" i="3"/>
  <c r="AI57" i="3"/>
  <c r="AH57" i="3"/>
  <c r="AG57" i="3"/>
  <c r="AF57" i="3"/>
  <c r="AE57" i="3"/>
  <c r="AD57" i="3"/>
  <c r="AC57" i="3"/>
  <c r="AB57" i="3"/>
  <c r="AA57" i="3"/>
  <c r="Z57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F57" i="3"/>
  <c r="E57" i="3"/>
  <c r="D57" i="3"/>
  <c r="C57" i="3"/>
  <c r="B57" i="3"/>
  <c r="DP55" i="3"/>
  <c r="DO55" i="3"/>
  <c r="DN55" i="3"/>
  <c r="DM55" i="3"/>
  <c r="DL55" i="3"/>
  <c r="DK55" i="3"/>
  <c r="DJ55" i="3"/>
  <c r="DI55" i="3"/>
  <c r="DH55" i="3"/>
  <c r="DG55" i="3"/>
  <c r="DF55" i="3"/>
  <c r="DE55" i="3"/>
  <c r="DD55" i="3"/>
  <c r="DC55" i="3"/>
  <c r="DB55" i="3"/>
  <c r="DA55" i="3"/>
  <c r="CZ55" i="3"/>
  <c r="CY55" i="3"/>
  <c r="CX55" i="3"/>
  <c r="CW55" i="3"/>
  <c r="CV55" i="3"/>
  <c r="CU55" i="3"/>
  <c r="CT55" i="3"/>
  <c r="CS55" i="3"/>
  <c r="CR55" i="3"/>
  <c r="CQ55" i="3"/>
  <c r="CP55" i="3"/>
  <c r="CO55" i="3"/>
  <c r="CN55" i="3"/>
  <c r="CM55" i="3"/>
  <c r="CL55" i="3"/>
  <c r="CK55" i="3"/>
  <c r="CJ55" i="3"/>
  <c r="CI55" i="3"/>
  <c r="CH55" i="3"/>
  <c r="CG55" i="3"/>
  <c r="CF55" i="3"/>
  <c r="CE55" i="3"/>
  <c r="CD55" i="3"/>
  <c r="CC55" i="3"/>
  <c r="CB55" i="3"/>
  <c r="CA55" i="3"/>
  <c r="BZ55" i="3"/>
  <c r="BY55" i="3"/>
  <c r="BX55" i="3"/>
  <c r="BW55" i="3"/>
  <c r="BV55" i="3"/>
  <c r="BU55" i="3"/>
  <c r="BT55" i="3"/>
  <c r="BS55" i="3"/>
  <c r="BR55" i="3"/>
  <c r="BQ55" i="3"/>
  <c r="BP55" i="3"/>
  <c r="BO55" i="3"/>
  <c r="BN55" i="3"/>
  <c r="BM55" i="3"/>
  <c r="BL55" i="3"/>
  <c r="BK55" i="3"/>
  <c r="BJ55" i="3"/>
  <c r="BI55" i="3"/>
  <c r="BH55" i="3"/>
  <c r="BG55" i="3"/>
  <c r="BF55" i="3"/>
  <c r="BE55" i="3"/>
  <c r="BD55" i="3"/>
  <c r="BC55" i="3"/>
  <c r="BB55" i="3"/>
  <c r="BA55" i="3"/>
  <c r="AZ55" i="3"/>
  <c r="AY55" i="3"/>
  <c r="AX55" i="3"/>
  <c r="AW55" i="3"/>
  <c r="AV55" i="3"/>
  <c r="AU55" i="3"/>
  <c r="AT55" i="3"/>
  <c r="AS55" i="3"/>
  <c r="AR55" i="3"/>
  <c r="AQ55" i="3"/>
  <c r="AP55" i="3"/>
  <c r="AO55" i="3"/>
  <c r="AN55" i="3"/>
  <c r="AM55" i="3"/>
  <c r="AL55" i="3"/>
  <c r="AK55" i="3"/>
  <c r="AJ55" i="3"/>
  <c r="AI55" i="3"/>
  <c r="AH55" i="3"/>
  <c r="AG55" i="3"/>
  <c r="AF55" i="3"/>
  <c r="AE55" i="3"/>
  <c r="AD55" i="3"/>
  <c r="AC55" i="3"/>
  <c r="AB55" i="3"/>
  <c r="AA55" i="3"/>
  <c r="Z55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F55" i="3"/>
  <c r="E55" i="3"/>
  <c r="D55" i="3"/>
  <c r="C55" i="3"/>
  <c r="B55" i="3"/>
  <c r="DP54" i="3"/>
  <c r="DO54" i="3"/>
  <c r="DN54" i="3"/>
  <c r="DM54" i="3"/>
  <c r="DL54" i="3"/>
  <c r="DK54" i="3"/>
  <c r="DJ54" i="3"/>
  <c r="DI54" i="3"/>
  <c r="DH54" i="3"/>
  <c r="DG54" i="3"/>
  <c r="DF54" i="3"/>
  <c r="DE54" i="3"/>
  <c r="DD54" i="3"/>
  <c r="DC54" i="3"/>
  <c r="DB54" i="3"/>
  <c r="DA54" i="3"/>
  <c r="CZ54" i="3"/>
  <c r="CY54" i="3"/>
  <c r="CX54" i="3"/>
  <c r="CW54" i="3"/>
  <c r="CV54" i="3"/>
  <c r="CU54" i="3"/>
  <c r="CT54" i="3"/>
  <c r="CS54" i="3"/>
  <c r="CR54" i="3"/>
  <c r="CQ54" i="3"/>
  <c r="CP54" i="3"/>
  <c r="CO54" i="3"/>
  <c r="CN54" i="3"/>
  <c r="CM54" i="3"/>
  <c r="CL54" i="3"/>
  <c r="CK54" i="3"/>
  <c r="CJ54" i="3"/>
  <c r="CI54" i="3"/>
  <c r="CH54" i="3"/>
  <c r="CG54" i="3"/>
  <c r="CF54" i="3"/>
  <c r="CE54" i="3"/>
  <c r="CD54" i="3"/>
  <c r="CC54" i="3"/>
  <c r="CB54" i="3"/>
  <c r="CA54" i="3"/>
  <c r="BZ54" i="3"/>
  <c r="BY54" i="3"/>
  <c r="BX54" i="3"/>
  <c r="BW54" i="3"/>
  <c r="BV54" i="3"/>
  <c r="BU54" i="3"/>
  <c r="BT54" i="3"/>
  <c r="BS54" i="3"/>
  <c r="BR54" i="3"/>
  <c r="BQ54" i="3"/>
  <c r="BP54" i="3"/>
  <c r="BO54" i="3"/>
  <c r="BN54" i="3"/>
  <c r="BM54" i="3"/>
  <c r="BL54" i="3"/>
  <c r="BK54" i="3"/>
  <c r="BJ54" i="3"/>
  <c r="BI54" i="3"/>
  <c r="BH54" i="3"/>
  <c r="BG54" i="3"/>
  <c r="BF54" i="3"/>
  <c r="BE54" i="3"/>
  <c r="BD54" i="3"/>
  <c r="BC54" i="3"/>
  <c r="BB54" i="3"/>
  <c r="BA54" i="3"/>
  <c r="AZ54" i="3"/>
  <c r="AY54" i="3"/>
  <c r="AX54" i="3"/>
  <c r="AW54" i="3"/>
  <c r="AV54" i="3"/>
  <c r="AU54" i="3"/>
  <c r="AT54" i="3"/>
  <c r="AS54" i="3"/>
  <c r="AR54" i="3"/>
  <c r="AQ54" i="3"/>
  <c r="AP54" i="3"/>
  <c r="AO54" i="3"/>
  <c r="AN54" i="3"/>
  <c r="AM54" i="3"/>
  <c r="AL54" i="3"/>
  <c r="AK54" i="3"/>
  <c r="AJ54" i="3"/>
  <c r="AI54" i="3"/>
  <c r="AH54" i="3"/>
  <c r="AG54" i="3"/>
  <c r="AF54" i="3"/>
  <c r="AE54" i="3"/>
  <c r="AD54" i="3"/>
  <c r="AC54" i="3"/>
  <c r="AB54" i="3"/>
  <c r="AA54" i="3"/>
  <c r="Z54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F54" i="3"/>
  <c r="E54" i="3"/>
  <c r="D54" i="3"/>
  <c r="C54" i="3"/>
  <c r="B54" i="3"/>
  <c r="DP53" i="3"/>
  <c r="DO53" i="3"/>
  <c r="DN53" i="3"/>
  <c r="DM53" i="3"/>
  <c r="DL53" i="3"/>
  <c r="DK53" i="3"/>
  <c r="DJ53" i="3"/>
  <c r="DI53" i="3"/>
  <c r="DH53" i="3"/>
  <c r="DG53" i="3"/>
  <c r="DF53" i="3"/>
  <c r="DE53" i="3"/>
  <c r="DD53" i="3"/>
  <c r="DC53" i="3"/>
  <c r="DB53" i="3"/>
  <c r="DA53" i="3"/>
  <c r="CZ53" i="3"/>
  <c r="CY53" i="3"/>
  <c r="CX53" i="3"/>
  <c r="CW53" i="3"/>
  <c r="CV53" i="3"/>
  <c r="CU53" i="3"/>
  <c r="CT53" i="3"/>
  <c r="CS53" i="3"/>
  <c r="CR53" i="3"/>
  <c r="CQ53" i="3"/>
  <c r="CP53" i="3"/>
  <c r="CO53" i="3"/>
  <c r="CN53" i="3"/>
  <c r="CM53" i="3"/>
  <c r="CL53" i="3"/>
  <c r="CK53" i="3"/>
  <c r="CJ53" i="3"/>
  <c r="CI53" i="3"/>
  <c r="CH53" i="3"/>
  <c r="CG53" i="3"/>
  <c r="CF53" i="3"/>
  <c r="CE53" i="3"/>
  <c r="CD53" i="3"/>
  <c r="CC53" i="3"/>
  <c r="CB53" i="3"/>
  <c r="CA53" i="3"/>
  <c r="BZ53" i="3"/>
  <c r="BY53" i="3"/>
  <c r="BX53" i="3"/>
  <c r="BW53" i="3"/>
  <c r="BV53" i="3"/>
  <c r="BU53" i="3"/>
  <c r="BT53" i="3"/>
  <c r="BS53" i="3"/>
  <c r="BR53" i="3"/>
  <c r="BQ53" i="3"/>
  <c r="BP53" i="3"/>
  <c r="BO53" i="3"/>
  <c r="BN53" i="3"/>
  <c r="BM53" i="3"/>
  <c r="BL53" i="3"/>
  <c r="BK53" i="3"/>
  <c r="BJ53" i="3"/>
  <c r="BI53" i="3"/>
  <c r="BH53" i="3"/>
  <c r="BG53" i="3"/>
  <c r="BF53" i="3"/>
  <c r="BE53" i="3"/>
  <c r="BD53" i="3"/>
  <c r="BC53" i="3"/>
  <c r="BB53" i="3"/>
  <c r="BA53" i="3"/>
  <c r="AZ53" i="3"/>
  <c r="AY53" i="3"/>
  <c r="AX53" i="3"/>
  <c r="AW53" i="3"/>
  <c r="AV53" i="3"/>
  <c r="AU53" i="3"/>
  <c r="AT53" i="3"/>
  <c r="AS53" i="3"/>
  <c r="AR53" i="3"/>
  <c r="AQ53" i="3"/>
  <c r="AP53" i="3"/>
  <c r="AO53" i="3"/>
  <c r="AN53" i="3"/>
  <c r="AM53" i="3"/>
  <c r="AL53" i="3"/>
  <c r="AK53" i="3"/>
  <c r="AJ53" i="3"/>
  <c r="AI53" i="3"/>
  <c r="AH53" i="3"/>
  <c r="AG53" i="3"/>
  <c r="AF53" i="3"/>
  <c r="AE53" i="3"/>
  <c r="AD53" i="3"/>
  <c r="AC53" i="3"/>
  <c r="AB53" i="3"/>
  <c r="AA53" i="3"/>
  <c r="Z53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F53" i="3"/>
  <c r="E53" i="3"/>
  <c r="D53" i="3"/>
  <c r="C53" i="3"/>
  <c r="B53" i="3"/>
  <c r="DP51" i="3"/>
  <c r="DO51" i="3"/>
  <c r="DN51" i="3"/>
  <c r="DM51" i="3"/>
  <c r="DL51" i="3"/>
  <c r="DK51" i="3"/>
  <c r="DJ51" i="3"/>
  <c r="DI51" i="3"/>
  <c r="DH51" i="3"/>
  <c r="DG51" i="3"/>
  <c r="DF51" i="3"/>
  <c r="DE51" i="3"/>
  <c r="DD51" i="3"/>
  <c r="DC51" i="3"/>
  <c r="DB51" i="3"/>
  <c r="DA51" i="3"/>
  <c r="CZ51" i="3"/>
  <c r="CY51" i="3"/>
  <c r="CX51" i="3"/>
  <c r="CW51" i="3"/>
  <c r="CV51" i="3"/>
  <c r="CU51" i="3"/>
  <c r="CT51" i="3"/>
  <c r="CS51" i="3"/>
  <c r="CR51" i="3"/>
  <c r="CQ51" i="3"/>
  <c r="CP51" i="3"/>
  <c r="CO51" i="3"/>
  <c r="CN51" i="3"/>
  <c r="CM51" i="3"/>
  <c r="CL51" i="3"/>
  <c r="CK51" i="3"/>
  <c r="CJ51" i="3"/>
  <c r="CI51" i="3"/>
  <c r="CH51" i="3"/>
  <c r="CG51" i="3"/>
  <c r="CF51" i="3"/>
  <c r="CE51" i="3"/>
  <c r="CD51" i="3"/>
  <c r="CC51" i="3"/>
  <c r="CB51" i="3"/>
  <c r="CA51" i="3"/>
  <c r="BZ51" i="3"/>
  <c r="BY51" i="3"/>
  <c r="BX51" i="3"/>
  <c r="BW51" i="3"/>
  <c r="BV51" i="3"/>
  <c r="BU51" i="3"/>
  <c r="BT51" i="3"/>
  <c r="BS51" i="3"/>
  <c r="BR51" i="3"/>
  <c r="BQ51" i="3"/>
  <c r="BP51" i="3"/>
  <c r="BO51" i="3"/>
  <c r="BN51" i="3"/>
  <c r="BM51" i="3"/>
  <c r="BL51" i="3"/>
  <c r="BK51" i="3"/>
  <c r="BJ51" i="3"/>
  <c r="BI51" i="3"/>
  <c r="BH51" i="3"/>
  <c r="BG51" i="3"/>
  <c r="BF51" i="3"/>
  <c r="BE51" i="3"/>
  <c r="BD51" i="3"/>
  <c r="BC51" i="3"/>
  <c r="BB51" i="3"/>
  <c r="BA51" i="3"/>
  <c r="AZ51" i="3"/>
  <c r="AY51" i="3"/>
  <c r="AX51" i="3"/>
  <c r="AW51" i="3"/>
  <c r="AV51" i="3"/>
  <c r="AU51" i="3"/>
  <c r="AT51" i="3"/>
  <c r="AS51" i="3"/>
  <c r="AR51" i="3"/>
  <c r="AQ51" i="3"/>
  <c r="AP51" i="3"/>
  <c r="AO51" i="3"/>
  <c r="AN51" i="3"/>
  <c r="AM51" i="3"/>
  <c r="AL51" i="3"/>
  <c r="AK51" i="3"/>
  <c r="AJ51" i="3"/>
  <c r="AI51" i="3"/>
  <c r="AH51" i="3"/>
  <c r="AG51" i="3"/>
  <c r="AF51" i="3"/>
  <c r="AE51" i="3"/>
  <c r="AD51" i="3"/>
  <c r="AC51" i="3"/>
  <c r="AB51" i="3"/>
  <c r="AA51" i="3"/>
  <c r="Z51" i="3"/>
  <c r="Y51" i="3"/>
  <c r="X51" i="3"/>
  <c r="W51" i="3"/>
  <c r="V51" i="3"/>
  <c r="U51" i="3"/>
  <c r="T51" i="3"/>
  <c r="S51" i="3"/>
  <c r="R51" i="3"/>
  <c r="Q51" i="3"/>
  <c r="P51" i="3"/>
  <c r="O51" i="3"/>
  <c r="N51" i="3"/>
  <c r="M51" i="3"/>
  <c r="L51" i="3"/>
  <c r="K51" i="3"/>
  <c r="J51" i="3"/>
  <c r="I51" i="3"/>
  <c r="H51" i="3"/>
  <c r="G51" i="3"/>
  <c r="F51" i="3"/>
  <c r="E51" i="3"/>
  <c r="D51" i="3"/>
  <c r="C51" i="3"/>
  <c r="B51" i="3"/>
  <c r="DP50" i="3"/>
  <c r="DO50" i="3"/>
  <c r="DN50" i="3"/>
  <c r="DM50" i="3"/>
  <c r="DL50" i="3"/>
  <c r="DK50" i="3"/>
  <c r="DJ50" i="3"/>
  <c r="DI50" i="3"/>
  <c r="DH50" i="3"/>
  <c r="DG50" i="3"/>
  <c r="DF50" i="3"/>
  <c r="DE50" i="3"/>
  <c r="DD50" i="3"/>
  <c r="DC50" i="3"/>
  <c r="DB50" i="3"/>
  <c r="DA50" i="3"/>
  <c r="CZ50" i="3"/>
  <c r="CY50" i="3"/>
  <c r="CX50" i="3"/>
  <c r="CW50" i="3"/>
  <c r="CV50" i="3"/>
  <c r="CU50" i="3"/>
  <c r="CT50" i="3"/>
  <c r="CS50" i="3"/>
  <c r="CR50" i="3"/>
  <c r="CQ50" i="3"/>
  <c r="CP50" i="3"/>
  <c r="CO50" i="3"/>
  <c r="CN50" i="3"/>
  <c r="CM50" i="3"/>
  <c r="CL50" i="3"/>
  <c r="CK50" i="3"/>
  <c r="CJ50" i="3"/>
  <c r="CI50" i="3"/>
  <c r="CH50" i="3"/>
  <c r="CG50" i="3"/>
  <c r="CF50" i="3"/>
  <c r="CE50" i="3"/>
  <c r="CD50" i="3"/>
  <c r="CC50" i="3"/>
  <c r="CB50" i="3"/>
  <c r="CA50" i="3"/>
  <c r="BZ50" i="3"/>
  <c r="BY50" i="3"/>
  <c r="BX50" i="3"/>
  <c r="BW50" i="3"/>
  <c r="BV50" i="3"/>
  <c r="BU50" i="3"/>
  <c r="BT50" i="3"/>
  <c r="BS50" i="3"/>
  <c r="BR50" i="3"/>
  <c r="BQ50" i="3"/>
  <c r="BP50" i="3"/>
  <c r="BO50" i="3"/>
  <c r="BN50" i="3"/>
  <c r="BM50" i="3"/>
  <c r="BL50" i="3"/>
  <c r="BK50" i="3"/>
  <c r="BJ50" i="3"/>
  <c r="BI50" i="3"/>
  <c r="BH50" i="3"/>
  <c r="BG50" i="3"/>
  <c r="BF50" i="3"/>
  <c r="BE50" i="3"/>
  <c r="BD50" i="3"/>
  <c r="BC50" i="3"/>
  <c r="BB50" i="3"/>
  <c r="BA50" i="3"/>
  <c r="AZ50" i="3"/>
  <c r="AY50" i="3"/>
  <c r="AX50" i="3"/>
  <c r="AW50" i="3"/>
  <c r="AV50" i="3"/>
  <c r="AU50" i="3"/>
  <c r="AT50" i="3"/>
  <c r="AS50" i="3"/>
  <c r="AR50" i="3"/>
  <c r="AQ50" i="3"/>
  <c r="AP50" i="3"/>
  <c r="AO50" i="3"/>
  <c r="AN50" i="3"/>
  <c r="AM50" i="3"/>
  <c r="AL50" i="3"/>
  <c r="AK50" i="3"/>
  <c r="AJ50" i="3"/>
  <c r="AI50" i="3"/>
  <c r="AH50" i="3"/>
  <c r="AG50" i="3"/>
  <c r="AF50" i="3"/>
  <c r="AE50" i="3"/>
  <c r="AD50" i="3"/>
  <c r="AC50" i="3"/>
  <c r="AB50" i="3"/>
  <c r="AA50" i="3"/>
  <c r="Z50" i="3"/>
  <c r="Y50" i="3"/>
  <c r="X50" i="3"/>
  <c r="W50" i="3"/>
  <c r="V50" i="3"/>
  <c r="U50" i="3"/>
  <c r="T50" i="3"/>
  <c r="S50" i="3"/>
  <c r="R50" i="3"/>
  <c r="Q50" i="3"/>
  <c r="P50" i="3"/>
  <c r="O50" i="3"/>
  <c r="N50" i="3"/>
  <c r="M50" i="3"/>
  <c r="L50" i="3"/>
  <c r="K50" i="3"/>
  <c r="J50" i="3"/>
  <c r="I50" i="3"/>
  <c r="H50" i="3"/>
  <c r="G50" i="3"/>
  <c r="F50" i="3"/>
  <c r="E50" i="3"/>
  <c r="D50" i="3"/>
  <c r="C50" i="3"/>
  <c r="B50" i="3"/>
  <c r="DP49" i="3"/>
  <c r="DO49" i="3"/>
  <c r="DN49" i="3"/>
  <c r="DM49" i="3"/>
  <c r="DL49" i="3"/>
  <c r="DK49" i="3"/>
  <c r="DJ49" i="3"/>
  <c r="DI49" i="3"/>
  <c r="DH49" i="3"/>
  <c r="DG49" i="3"/>
  <c r="DF49" i="3"/>
  <c r="DE49" i="3"/>
  <c r="DD49" i="3"/>
  <c r="DC49" i="3"/>
  <c r="DB49" i="3"/>
  <c r="DA49" i="3"/>
  <c r="CZ49" i="3"/>
  <c r="CY49" i="3"/>
  <c r="CX49" i="3"/>
  <c r="CW49" i="3"/>
  <c r="CV49" i="3"/>
  <c r="CU49" i="3"/>
  <c r="CT49" i="3"/>
  <c r="CS49" i="3"/>
  <c r="CR49" i="3"/>
  <c r="CQ49" i="3"/>
  <c r="CP49" i="3"/>
  <c r="CO49" i="3"/>
  <c r="CN49" i="3"/>
  <c r="CM49" i="3"/>
  <c r="CL49" i="3"/>
  <c r="CK49" i="3"/>
  <c r="CJ49" i="3"/>
  <c r="CI49" i="3"/>
  <c r="CH49" i="3"/>
  <c r="CG49" i="3"/>
  <c r="CF49" i="3"/>
  <c r="CE49" i="3"/>
  <c r="CD49" i="3"/>
  <c r="CC49" i="3"/>
  <c r="CB49" i="3"/>
  <c r="CA49" i="3"/>
  <c r="BZ49" i="3"/>
  <c r="BY49" i="3"/>
  <c r="BX49" i="3"/>
  <c r="BW49" i="3"/>
  <c r="BV49" i="3"/>
  <c r="BU49" i="3"/>
  <c r="BT49" i="3"/>
  <c r="BS49" i="3"/>
  <c r="BR49" i="3"/>
  <c r="BQ49" i="3"/>
  <c r="BP49" i="3"/>
  <c r="BO49" i="3"/>
  <c r="BN49" i="3"/>
  <c r="BM49" i="3"/>
  <c r="BL49" i="3"/>
  <c r="BK49" i="3"/>
  <c r="BJ49" i="3"/>
  <c r="BI49" i="3"/>
  <c r="BH49" i="3"/>
  <c r="BG49" i="3"/>
  <c r="BF49" i="3"/>
  <c r="BE49" i="3"/>
  <c r="BD49" i="3"/>
  <c r="BC49" i="3"/>
  <c r="BB49" i="3"/>
  <c r="BA49" i="3"/>
  <c r="AZ49" i="3"/>
  <c r="AY49" i="3"/>
  <c r="AX49" i="3"/>
  <c r="AW49" i="3"/>
  <c r="AV49" i="3"/>
  <c r="AU49" i="3"/>
  <c r="AT49" i="3"/>
  <c r="AS49" i="3"/>
  <c r="AR49" i="3"/>
  <c r="AQ49" i="3"/>
  <c r="AP49" i="3"/>
  <c r="AO49" i="3"/>
  <c r="AN49" i="3"/>
  <c r="AM49" i="3"/>
  <c r="AL49" i="3"/>
  <c r="AK49" i="3"/>
  <c r="AJ49" i="3"/>
  <c r="AI49" i="3"/>
  <c r="AH49" i="3"/>
  <c r="AG49" i="3"/>
  <c r="AF49" i="3"/>
  <c r="AE49" i="3"/>
  <c r="AD49" i="3"/>
  <c r="AC49" i="3"/>
  <c r="AB49" i="3"/>
  <c r="AA49" i="3"/>
  <c r="Z49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F49" i="3"/>
  <c r="E49" i="3"/>
  <c r="D49" i="3"/>
  <c r="C49" i="3"/>
  <c r="B49" i="3"/>
  <c r="DP47" i="3"/>
  <c r="DO47" i="3"/>
  <c r="DN47" i="3"/>
  <c r="DM47" i="3"/>
  <c r="DL47" i="3"/>
  <c r="DK47" i="3"/>
  <c r="DJ47" i="3"/>
  <c r="DI47" i="3"/>
  <c r="DH47" i="3"/>
  <c r="DG47" i="3"/>
  <c r="DF47" i="3"/>
  <c r="DE47" i="3"/>
  <c r="DD47" i="3"/>
  <c r="DC47" i="3"/>
  <c r="DB47" i="3"/>
  <c r="DA47" i="3"/>
  <c r="CZ47" i="3"/>
  <c r="CY47" i="3"/>
  <c r="CX47" i="3"/>
  <c r="CW47" i="3"/>
  <c r="CV47" i="3"/>
  <c r="CU47" i="3"/>
  <c r="CT47" i="3"/>
  <c r="CS47" i="3"/>
  <c r="CR47" i="3"/>
  <c r="CQ47" i="3"/>
  <c r="CP47" i="3"/>
  <c r="CO47" i="3"/>
  <c r="CN47" i="3"/>
  <c r="CM47" i="3"/>
  <c r="CL47" i="3"/>
  <c r="CK47" i="3"/>
  <c r="CJ47" i="3"/>
  <c r="CI47" i="3"/>
  <c r="CH47" i="3"/>
  <c r="CG47" i="3"/>
  <c r="CF47" i="3"/>
  <c r="CE47" i="3"/>
  <c r="CD47" i="3"/>
  <c r="CC47" i="3"/>
  <c r="CB47" i="3"/>
  <c r="CA47" i="3"/>
  <c r="BZ47" i="3"/>
  <c r="BY47" i="3"/>
  <c r="BX47" i="3"/>
  <c r="BW47" i="3"/>
  <c r="BV47" i="3"/>
  <c r="BU47" i="3"/>
  <c r="BT47" i="3"/>
  <c r="BS47" i="3"/>
  <c r="BR47" i="3"/>
  <c r="BQ47" i="3"/>
  <c r="BP47" i="3"/>
  <c r="BO47" i="3"/>
  <c r="BN47" i="3"/>
  <c r="BM47" i="3"/>
  <c r="BL47" i="3"/>
  <c r="BK47" i="3"/>
  <c r="BJ47" i="3"/>
  <c r="BI47" i="3"/>
  <c r="BH47" i="3"/>
  <c r="BG47" i="3"/>
  <c r="BF47" i="3"/>
  <c r="BE47" i="3"/>
  <c r="BD47" i="3"/>
  <c r="BC47" i="3"/>
  <c r="BB47" i="3"/>
  <c r="BA47" i="3"/>
  <c r="AZ47" i="3"/>
  <c r="AY47" i="3"/>
  <c r="AX47" i="3"/>
  <c r="AW47" i="3"/>
  <c r="AV47" i="3"/>
  <c r="AU47" i="3"/>
  <c r="AT47" i="3"/>
  <c r="AS47" i="3"/>
  <c r="AR47" i="3"/>
  <c r="AQ47" i="3"/>
  <c r="AP47" i="3"/>
  <c r="AO47" i="3"/>
  <c r="AN47" i="3"/>
  <c r="AM47" i="3"/>
  <c r="AL47" i="3"/>
  <c r="AK47" i="3"/>
  <c r="AJ47" i="3"/>
  <c r="AI47" i="3"/>
  <c r="AH47" i="3"/>
  <c r="AG47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E47" i="3"/>
  <c r="D47" i="3"/>
  <c r="C47" i="3"/>
  <c r="B47" i="3"/>
  <c r="DP46" i="3"/>
  <c r="DO46" i="3"/>
  <c r="DN46" i="3"/>
  <c r="DM46" i="3"/>
  <c r="DL46" i="3"/>
  <c r="DK46" i="3"/>
  <c r="DJ46" i="3"/>
  <c r="DI46" i="3"/>
  <c r="DH46" i="3"/>
  <c r="DG46" i="3"/>
  <c r="DF46" i="3"/>
  <c r="DE46" i="3"/>
  <c r="DD46" i="3"/>
  <c r="DC46" i="3"/>
  <c r="DB46" i="3"/>
  <c r="DA46" i="3"/>
  <c r="CZ46" i="3"/>
  <c r="CY46" i="3"/>
  <c r="CX46" i="3"/>
  <c r="CW46" i="3"/>
  <c r="CV46" i="3"/>
  <c r="CU46" i="3"/>
  <c r="CT46" i="3"/>
  <c r="CS46" i="3"/>
  <c r="CR46" i="3"/>
  <c r="CQ46" i="3"/>
  <c r="CP46" i="3"/>
  <c r="CO46" i="3"/>
  <c r="CN46" i="3"/>
  <c r="CM46" i="3"/>
  <c r="CL46" i="3"/>
  <c r="CK46" i="3"/>
  <c r="CJ46" i="3"/>
  <c r="CI46" i="3"/>
  <c r="CH46" i="3"/>
  <c r="CG46" i="3"/>
  <c r="CF46" i="3"/>
  <c r="CE46" i="3"/>
  <c r="CD46" i="3"/>
  <c r="CC46" i="3"/>
  <c r="CB46" i="3"/>
  <c r="CA46" i="3"/>
  <c r="BZ46" i="3"/>
  <c r="BY46" i="3"/>
  <c r="BX46" i="3"/>
  <c r="BW46" i="3"/>
  <c r="BV46" i="3"/>
  <c r="BU46" i="3"/>
  <c r="BT46" i="3"/>
  <c r="BS46" i="3"/>
  <c r="BR46" i="3"/>
  <c r="BQ46" i="3"/>
  <c r="BP46" i="3"/>
  <c r="BO46" i="3"/>
  <c r="BN46" i="3"/>
  <c r="BM46" i="3"/>
  <c r="BL46" i="3"/>
  <c r="BK46" i="3"/>
  <c r="BJ46" i="3"/>
  <c r="BI46" i="3"/>
  <c r="BH46" i="3"/>
  <c r="BG46" i="3"/>
  <c r="BF46" i="3"/>
  <c r="BE46" i="3"/>
  <c r="BD46" i="3"/>
  <c r="BC46" i="3"/>
  <c r="BB46" i="3"/>
  <c r="BA46" i="3"/>
  <c r="AZ46" i="3"/>
  <c r="AY46" i="3"/>
  <c r="AX46" i="3"/>
  <c r="AW46" i="3"/>
  <c r="AV46" i="3"/>
  <c r="AU46" i="3"/>
  <c r="AT46" i="3"/>
  <c r="AS46" i="3"/>
  <c r="AR46" i="3"/>
  <c r="AQ46" i="3"/>
  <c r="AP46" i="3"/>
  <c r="AO46" i="3"/>
  <c r="AN46" i="3"/>
  <c r="AM46" i="3"/>
  <c r="AL46" i="3"/>
  <c r="AK46" i="3"/>
  <c r="AJ46" i="3"/>
  <c r="AI46" i="3"/>
  <c r="AH46" i="3"/>
  <c r="AG46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B46" i="3"/>
  <c r="DP45" i="3"/>
  <c r="DO45" i="3"/>
  <c r="DN45" i="3"/>
  <c r="DM45" i="3"/>
  <c r="DL45" i="3"/>
  <c r="DK45" i="3"/>
  <c r="DJ45" i="3"/>
  <c r="DI45" i="3"/>
  <c r="DH45" i="3"/>
  <c r="DG45" i="3"/>
  <c r="DF45" i="3"/>
  <c r="DE45" i="3"/>
  <c r="DD45" i="3"/>
  <c r="DC45" i="3"/>
  <c r="DB45" i="3"/>
  <c r="DA45" i="3"/>
  <c r="CZ45" i="3"/>
  <c r="CY45" i="3"/>
  <c r="CX45" i="3"/>
  <c r="CW45" i="3"/>
  <c r="CV45" i="3"/>
  <c r="CU45" i="3"/>
  <c r="CT45" i="3"/>
  <c r="CS45" i="3"/>
  <c r="CR45" i="3"/>
  <c r="CQ45" i="3"/>
  <c r="CP45" i="3"/>
  <c r="CO45" i="3"/>
  <c r="CN45" i="3"/>
  <c r="CM45" i="3"/>
  <c r="CL45" i="3"/>
  <c r="CK45" i="3"/>
  <c r="CJ45" i="3"/>
  <c r="CI45" i="3"/>
  <c r="CH45" i="3"/>
  <c r="CG45" i="3"/>
  <c r="CF45" i="3"/>
  <c r="CE45" i="3"/>
  <c r="CD45" i="3"/>
  <c r="CC45" i="3"/>
  <c r="CB45" i="3"/>
  <c r="CA45" i="3"/>
  <c r="BZ45" i="3"/>
  <c r="BY45" i="3"/>
  <c r="BX45" i="3"/>
  <c r="BW45" i="3"/>
  <c r="BV45" i="3"/>
  <c r="BU45" i="3"/>
  <c r="BT45" i="3"/>
  <c r="BS45" i="3"/>
  <c r="BR45" i="3"/>
  <c r="BQ45" i="3"/>
  <c r="BP45" i="3"/>
  <c r="BO45" i="3"/>
  <c r="BN45" i="3"/>
  <c r="BM45" i="3"/>
  <c r="BL45" i="3"/>
  <c r="BK45" i="3"/>
  <c r="BJ45" i="3"/>
  <c r="BI45" i="3"/>
  <c r="BH45" i="3"/>
  <c r="BG45" i="3"/>
  <c r="BF45" i="3"/>
  <c r="BE45" i="3"/>
  <c r="BD45" i="3"/>
  <c r="BC45" i="3"/>
  <c r="BB45" i="3"/>
  <c r="BA45" i="3"/>
  <c r="AZ45" i="3"/>
  <c r="AY45" i="3"/>
  <c r="AX45" i="3"/>
  <c r="AW45" i="3"/>
  <c r="AV45" i="3"/>
  <c r="AU45" i="3"/>
  <c r="AT45" i="3"/>
  <c r="AS45" i="3"/>
  <c r="AR45" i="3"/>
  <c r="AQ45" i="3"/>
  <c r="AP45" i="3"/>
  <c r="AO45" i="3"/>
  <c r="AN45" i="3"/>
  <c r="AM45" i="3"/>
  <c r="AL45" i="3"/>
  <c r="AK45" i="3"/>
  <c r="AJ45" i="3"/>
  <c r="AI45" i="3"/>
  <c r="AH45" i="3"/>
  <c r="AG45" i="3"/>
  <c r="AF45" i="3"/>
  <c r="AE45" i="3"/>
  <c r="AD45" i="3"/>
  <c r="AC45" i="3"/>
  <c r="AB45" i="3"/>
  <c r="AA45" i="3"/>
  <c r="Z45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F45" i="3"/>
  <c r="E45" i="3"/>
  <c r="D45" i="3"/>
  <c r="C45" i="3"/>
  <c r="B45" i="3"/>
  <c r="DP43" i="3"/>
  <c r="DO43" i="3"/>
  <c r="DN43" i="3"/>
  <c r="DM43" i="3"/>
  <c r="DL43" i="3"/>
  <c r="DK43" i="3"/>
  <c r="DJ43" i="3"/>
  <c r="DI43" i="3"/>
  <c r="DH43" i="3"/>
  <c r="DG43" i="3"/>
  <c r="DF43" i="3"/>
  <c r="DE43" i="3"/>
  <c r="DD43" i="3"/>
  <c r="DC43" i="3"/>
  <c r="DB43" i="3"/>
  <c r="DA43" i="3"/>
  <c r="CZ43" i="3"/>
  <c r="CY43" i="3"/>
  <c r="CX43" i="3"/>
  <c r="CW43" i="3"/>
  <c r="CV43" i="3"/>
  <c r="CU43" i="3"/>
  <c r="CT43" i="3"/>
  <c r="CS43" i="3"/>
  <c r="CR43" i="3"/>
  <c r="CQ43" i="3"/>
  <c r="CP43" i="3"/>
  <c r="CO43" i="3"/>
  <c r="CN43" i="3"/>
  <c r="CM43" i="3"/>
  <c r="CL43" i="3"/>
  <c r="CK43" i="3"/>
  <c r="CJ43" i="3"/>
  <c r="CI43" i="3"/>
  <c r="CH43" i="3"/>
  <c r="CG43" i="3"/>
  <c r="CF43" i="3"/>
  <c r="CE43" i="3"/>
  <c r="CD43" i="3"/>
  <c r="CC43" i="3"/>
  <c r="CB43" i="3"/>
  <c r="CA43" i="3"/>
  <c r="BZ43" i="3"/>
  <c r="BY43" i="3"/>
  <c r="BX43" i="3"/>
  <c r="BW43" i="3"/>
  <c r="BV43" i="3"/>
  <c r="BU43" i="3"/>
  <c r="BT43" i="3"/>
  <c r="BS43" i="3"/>
  <c r="BR43" i="3"/>
  <c r="BQ43" i="3"/>
  <c r="BP43" i="3"/>
  <c r="BO43" i="3"/>
  <c r="BN43" i="3"/>
  <c r="BM43" i="3"/>
  <c r="BL43" i="3"/>
  <c r="BK43" i="3"/>
  <c r="BJ43" i="3"/>
  <c r="BI43" i="3"/>
  <c r="BH43" i="3"/>
  <c r="BG43" i="3"/>
  <c r="BF43" i="3"/>
  <c r="BE43" i="3"/>
  <c r="BD43" i="3"/>
  <c r="BC43" i="3"/>
  <c r="BB43" i="3"/>
  <c r="BA43" i="3"/>
  <c r="AZ43" i="3"/>
  <c r="AY43" i="3"/>
  <c r="AX43" i="3"/>
  <c r="AW43" i="3"/>
  <c r="AV43" i="3"/>
  <c r="AU43" i="3"/>
  <c r="AT43" i="3"/>
  <c r="AS43" i="3"/>
  <c r="AR43" i="3"/>
  <c r="AQ43" i="3"/>
  <c r="AP43" i="3"/>
  <c r="AO43" i="3"/>
  <c r="AN43" i="3"/>
  <c r="AM43" i="3"/>
  <c r="AL43" i="3"/>
  <c r="AK43" i="3"/>
  <c r="AJ43" i="3"/>
  <c r="AI43" i="3"/>
  <c r="AH43" i="3"/>
  <c r="AG43" i="3"/>
  <c r="AF43" i="3"/>
  <c r="AE43" i="3"/>
  <c r="AD43" i="3"/>
  <c r="AC43" i="3"/>
  <c r="AB43" i="3"/>
  <c r="AA43" i="3"/>
  <c r="Z43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F43" i="3"/>
  <c r="E43" i="3"/>
  <c r="D43" i="3"/>
  <c r="C43" i="3"/>
  <c r="B43" i="3"/>
  <c r="DP42" i="3"/>
  <c r="DO42" i="3"/>
  <c r="DN42" i="3"/>
  <c r="DM42" i="3"/>
  <c r="DL42" i="3"/>
  <c r="DK42" i="3"/>
  <c r="DJ42" i="3"/>
  <c r="DI42" i="3"/>
  <c r="DH42" i="3"/>
  <c r="DG42" i="3"/>
  <c r="DF42" i="3"/>
  <c r="DE42" i="3"/>
  <c r="DD42" i="3"/>
  <c r="DC42" i="3"/>
  <c r="DB42" i="3"/>
  <c r="DA42" i="3"/>
  <c r="CZ42" i="3"/>
  <c r="CY42" i="3"/>
  <c r="CX42" i="3"/>
  <c r="CW42" i="3"/>
  <c r="CV42" i="3"/>
  <c r="CU42" i="3"/>
  <c r="CT42" i="3"/>
  <c r="CS42" i="3"/>
  <c r="CR42" i="3"/>
  <c r="CQ42" i="3"/>
  <c r="CP42" i="3"/>
  <c r="CO42" i="3"/>
  <c r="CN42" i="3"/>
  <c r="CM42" i="3"/>
  <c r="CL42" i="3"/>
  <c r="CK42" i="3"/>
  <c r="CJ42" i="3"/>
  <c r="CI42" i="3"/>
  <c r="CH42" i="3"/>
  <c r="CG42" i="3"/>
  <c r="CF42" i="3"/>
  <c r="CE42" i="3"/>
  <c r="CD42" i="3"/>
  <c r="CC42" i="3"/>
  <c r="CB42" i="3"/>
  <c r="CA42" i="3"/>
  <c r="BZ42" i="3"/>
  <c r="BY42" i="3"/>
  <c r="BX42" i="3"/>
  <c r="BW42" i="3"/>
  <c r="BV42" i="3"/>
  <c r="BU42" i="3"/>
  <c r="BT42" i="3"/>
  <c r="BS42" i="3"/>
  <c r="BR42" i="3"/>
  <c r="BQ42" i="3"/>
  <c r="BP42" i="3"/>
  <c r="BO42" i="3"/>
  <c r="BN42" i="3"/>
  <c r="BM42" i="3"/>
  <c r="BL42" i="3"/>
  <c r="BK42" i="3"/>
  <c r="BJ42" i="3"/>
  <c r="BI42" i="3"/>
  <c r="BH42" i="3"/>
  <c r="BG42" i="3"/>
  <c r="BF42" i="3"/>
  <c r="BE42" i="3"/>
  <c r="BD42" i="3"/>
  <c r="BC42" i="3"/>
  <c r="BB42" i="3"/>
  <c r="BA42" i="3"/>
  <c r="AZ42" i="3"/>
  <c r="AY42" i="3"/>
  <c r="AX42" i="3"/>
  <c r="AW42" i="3"/>
  <c r="AV42" i="3"/>
  <c r="AU42" i="3"/>
  <c r="AT42" i="3"/>
  <c r="AS42" i="3"/>
  <c r="AR42" i="3"/>
  <c r="AQ42" i="3"/>
  <c r="AP42" i="3"/>
  <c r="AO42" i="3"/>
  <c r="AN42" i="3"/>
  <c r="AM42" i="3"/>
  <c r="AL42" i="3"/>
  <c r="AK42" i="3"/>
  <c r="AJ42" i="3"/>
  <c r="AI42" i="3"/>
  <c r="AH42" i="3"/>
  <c r="AG42" i="3"/>
  <c r="AF42" i="3"/>
  <c r="AE42" i="3"/>
  <c r="AD42" i="3"/>
  <c r="AC42" i="3"/>
  <c r="AB42" i="3"/>
  <c r="AA42" i="3"/>
  <c r="Z42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F42" i="3"/>
  <c r="E42" i="3"/>
  <c r="D42" i="3"/>
  <c r="C42" i="3"/>
  <c r="B42" i="3"/>
  <c r="DP41" i="3"/>
  <c r="DO41" i="3"/>
  <c r="DN41" i="3"/>
  <c r="DM41" i="3"/>
  <c r="DL41" i="3"/>
  <c r="DK41" i="3"/>
  <c r="DJ41" i="3"/>
  <c r="DI41" i="3"/>
  <c r="DH41" i="3"/>
  <c r="DG41" i="3"/>
  <c r="DF41" i="3"/>
  <c r="DE41" i="3"/>
  <c r="DD41" i="3"/>
  <c r="DC41" i="3"/>
  <c r="DB41" i="3"/>
  <c r="DA41" i="3"/>
  <c r="CZ41" i="3"/>
  <c r="CY41" i="3"/>
  <c r="CX41" i="3"/>
  <c r="CW41" i="3"/>
  <c r="CV41" i="3"/>
  <c r="CU41" i="3"/>
  <c r="CT41" i="3"/>
  <c r="CS41" i="3"/>
  <c r="CR41" i="3"/>
  <c r="CQ41" i="3"/>
  <c r="CP41" i="3"/>
  <c r="CO41" i="3"/>
  <c r="CN41" i="3"/>
  <c r="CM41" i="3"/>
  <c r="CL41" i="3"/>
  <c r="CK41" i="3"/>
  <c r="CJ41" i="3"/>
  <c r="CI41" i="3"/>
  <c r="CH41" i="3"/>
  <c r="CG41" i="3"/>
  <c r="CF41" i="3"/>
  <c r="CE41" i="3"/>
  <c r="CD41" i="3"/>
  <c r="CC41" i="3"/>
  <c r="CB41" i="3"/>
  <c r="CA41" i="3"/>
  <c r="BZ41" i="3"/>
  <c r="BY41" i="3"/>
  <c r="BX41" i="3"/>
  <c r="BW41" i="3"/>
  <c r="BV41" i="3"/>
  <c r="BU41" i="3"/>
  <c r="BT41" i="3"/>
  <c r="BS41" i="3"/>
  <c r="BR41" i="3"/>
  <c r="BQ41" i="3"/>
  <c r="BP41" i="3"/>
  <c r="BO41" i="3"/>
  <c r="BN41" i="3"/>
  <c r="BM41" i="3"/>
  <c r="BL41" i="3"/>
  <c r="BK41" i="3"/>
  <c r="BJ41" i="3"/>
  <c r="BI41" i="3"/>
  <c r="BH41" i="3"/>
  <c r="BG41" i="3"/>
  <c r="BF41" i="3"/>
  <c r="BE41" i="3"/>
  <c r="BD41" i="3"/>
  <c r="BC41" i="3"/>
  <c r="BB41" i="3"/>
  <c r="BA41" i="3"/>
  <c r="AZ41" i="3"/>
  <c r="AY41" i="3"/>
  <c r="AX41" i="3"/>
  <c r="AW41" i="3"/>
  <c r="AV41" i="3"/>
  <c r="AU41" i="3"/>
  <c r="AT41" i="3"/>
  <c r="AS41" i="3"/>
  <c r="AR41" i="3"/>
  <c r="AQ41" i="3"/>
  <c r="AP41" i="3"/>
  <c r="AO41" i="3"/>
  <c r="AN41" i="3"/>
  <c r="AM41" i="3"/>
  <c r="AL41" i="3"/>
  <c r="AK41" i="3"/>
  <c r="AJ41" i="3"/>
  <c r="AI41" i="3"/>
  <c r="AH41" i="3"/>
  <c r="AG41" i="3"/>
  <c r="AF41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F41" i="3"/>
  <c r="E41" i="3"/>
  <c r="D41" i="3"/>
  <c r="C41" i="3"/>
  <c r="B41" i="3"/>
  <c r="DP39" i="3"/>
  <c r="DO39" i="3"/>
  <c r="DN39" i="3"/>
  <c r="DM39" i="3"/>
  <c r="DL39" i="3"/>
  <c r="DK39" i="3"/>
  <c r="DJ39" i="3"/>
  <c r="DI39" i="3"/>
  <c r="DH39" i="3"/>
  <c r="DG39" i="3"/>
  <c r="DF39" i="3"/>
  <c r="DE39" i="3"/>
  <c r="DD39" i="3"/>
  <c r="DC39" i="3"/>
  <c r="DB39" i="3"/>
  <c r="DA39" i="3"/>
  <c r="CZ39" i="3"/>
  <c r="CY39" i="3"/>
  <c r="CX39" i="3"/>
  <c r="CW39" i="3"/>
  <c r="CV39" i="3"/>
  <c r="CU39" i="3"/>
  <c r="CT39" i="3"/>
  <c r="CS39" i="3"/>
  <c r="CR39" i="3"/>
  <c r="CQ39" i="3"/>
  <c r="CP39" i="3"/>
  <c r="CO39" i="3"/>
  <c r="CN39" i="3"/>
  <c r="CM39" i="3"/>
  <c r="CL39" i="3"/>
  <c r="CK39" i="3"/>
  <c r="CJ39" i="3"/>
  <c r="CI39" i="3"/>
  <c r="CH39" i="3"/>
  <c r="CG39" i="3"/>
  <c r="CF39" i="3"/>
  <c r="CE39" i="3"/>
  <c r="CD39" i="3"/>
  <c r="CC39" i="3"/>
  <c r="CB39" i="3"/>
  <c r="CA39" i="3"/>
  <c r="BZ39" i="3"/>
  <c r="BY39" i="3"/>
  <c r="BX39" i="3"/>
  <c r="BW39" i="3"/>
  <c r="BV39" i="3"/>
  <c r="BU39" i="3"/>
  <c r="BT39" i="3"/>
  <c r="BS39" i="3"/>
  <c r="BR39" i="3"/>
  <c r="BQ39" i="3"/>
  <c r="BP39" i="3"/>
  <c r="BO39" i="3"/>
  <c r="BN39" i="3"/>
  <c r="BM39" i="3"/>
  <c r="BL39" i="3"/>
  <c r="BK39" i="3"/>
  <c r="BJ39" i="3"/>
  <c r="BI39" i="3"/>
  <c r="BH39" i="3"/>
  <c r="BG39" i="3"/>
  <c r="BF39" i="3"/>
  <c r="BE39" i="3"/>
  <c r="BD39" i="3"/>
  <c r="BC39" i="3"/>
  <c r="BB39" i="3"/>
  <c r="BA39" i="3"/>
  <c r="AZ39" i="3"/>
  <c r="AY39" i="3"/>
  <c r="AX39" i="3"/>
  <c r="AW39" i="3"/>
  <c r="AV39" i="3"/>
  <c r="AU39" i="3"/>
  <c r="AT39" i="3"/>
  <c r="AS39" i="3"/>
  <c r="AR39" i="3"/>
  <c r="AQ39" i="3"/>
  <c r="AP39" i="3"/>
  <c r="AO39" i="3"/>
  <c r="AN39" i="3"/>
  <c r="AM39" i="3"/>
  <c r="AL39" i="3"/>
  <c r="AK39" i="3"/>
  <c r="AJ39" i="3"/>
  <c r="AI39" i="3"/>
  <c r="AH39" i="3"/>
  <c r="AG39" i="3"/>
  <c r="AF39" i="3"/>
  <c r="AE39" i="3"/>
  <c r="AD39" i="3"/>
  <c r="AC39" i="3"/>
  <c r="AB39" i="3"/>
  <c r="AA39" i="3"/>
  <c r="Z39" i="3"/>
  <c r="Y39" i="3"/>
  <c r="X39" i="3"/>
  <c r="W39" i="3"/>
  <c r="V39" i="3"/>
  <c r="U39" i="3"/>
  <c r="T39" i="3"/>
  <c r="S39" i="3"/>
  <c r="R39" i="3"/>
  <c r="Q39" i="3"/>
  <c r="P39" i="3"/>
  <c r="O39" i="3"/>
  <c r="N39" i="3"/>
  <c r="M39" i="3"/>
  <c r="L39" i="3"/>
  <c r="K39" i="3"/>
  <c r="J39" i="3"/>
  <c r="I39" i="3"/>
  <c r="H39" i="3"/>
  <c r="G39" i="3"/>
  <c r="F39" i="3"/>
  <c r="E39" i="3"/>
  <c r="D39" i="3"/>
  <c r="C39" i="3"/>
  <c r="B39" i="3"/>
  <c r="DP38" i="3"/>
  <c r="DO38" i="3"/>
  <c r="DN38" i="3"/>
  <c r="DM38" i="3"/>
  <c r="DL38" i="3"/>
  <c r="DK38" i="3"/>
  <c r="DJ38" i="3"/>
  <c r="DI38" i="3"/>
  <c r="DH38" i="3"/>
  <c r="DG38" i="3"/>
  <c r="DF38" i="3"/>
  <c r="DE38" i="3"/>
  <c r="DD38" i="3"/>
  <c r="DC38" i="3"/>
  <c r="DB38" i="3"/>
  <c r="DA38" i="3"/>
  <c r="CZ38" i="3"/>
  <c r="CY38" i="3"/>
  <c r="CX38" i="3"/>
  <c r="CW38" i="3"/>
  <c r="CV38" i="3"/>
  <c r="CU38" i="3"/>
  <c r="CT38" i="3"/>
  <c r="CS38" i="3"/>
  <c r="CR38" i="3"/>
  <c r="CQ38" i="3"/>
  <c r="CP38" i="3"/>
  <c r="CO38" i="3"/>
  <c r="CN38" i="3"/>
  <c r="CM38" i="3"/>
  <c r="CL38" i="3"/>
  <c r="CK38" i="3"/>
  <c r="CJ38" i="3"/>
  <c r="CI38" i="3"/>
  <c r="CH38" i="3"/>
  <c r="CG38" i="3"/>
  <c r="CF38" i="3"/>
  <c r="CE38" i="3"/>
  <c r="CD38" i="3"/>
  <c r="CC38" i="3"/>
  <c r="CB38" i="3"/>
  <c r="CA38" i="3"/>
  <c r="BZ38" i="3"/>
  <c r="BY38" i="3"/>
  <c r="BX38" i="3"/>
  <c r="BW38" i="3"/>
  <c r="BV38" i="3"/>
  <c r="BU38" i="3"/>
  <c r="BT38" i="3"/>
  <c r="BS38" i="3"/>
  <c r="BR38" i="3"/>
  <c r="BQ38" i="3"/>
  <c r="BP38" i="3"/>
  <c r="BO38" i="3"/>
  <c r="BN38" i="3"/>
  <c r="BM38" i="3"/>
  <c r="BL38" i="3"/>
  <c r="BK38" i="3"/>
  <c r="BJ38" i="3"/>
  <c r="BI38" i="3"/>
  <c r="BH38" i="3"/>
  <c r="BG38" i="3"/>
  <c r="BF38" i="3"/>
  <c r="BE38" i="3"/>
  <c r="BD38" i="3"/>
  <c r="BC38" i="3"/>
  <c r="BB38" i="3"/>
  <c r="BA38" i="3"/>
  <c r="AZ38" i="3"/>
  <c r="AY38" i="3"/>
  <c r="AX38" i="3"/>
  <c r="AW38" i="3"/>
  <c r="AV38" i="3"/>
  <c r="AU38" i="3"/>
  <c r="AT38" i="3"/>
  <c r="AS38" i="3"/>
  <c r="AR38" i="3"/>
  <c r="AQ38" i="3"/>
  <c r="AP38" i="3"/>
  <c r="AO38" i="3"/>
  <c r="AN38" i="3"/>
  <c r="AM38" i="3"/>
  <c r="AL38" i="3"/>
  <c r="AK38" i="3"/>
  <c r="AJ38" i="3"/>
  <c r="AI38" i="3"/>
  <c r="AH38" i="3"/>
  <c r="AG38" i="3"/>
  <c r="AF38" i="3"/>
  <c r="AE38" i="3"/>
  <c r="AD38" i="3"/>
  <c r="AC38" i="3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E38" i="3"/>
  <c r="D38" i="3"/>
  <c r="C38" i="3"/>
  <c r="B38" i="3"/>
  <c r="DP37" i="3"/>
  <c r="DO37" i="3"/>
  <c r="DN37" i="3"/>
  <c r="DM37" i="3"/>
  <c r="DL37" i="3"/>
  <c r="DK37" i="3"/>
  <c r="DJ37" i="3"/>
  <c r="DI37" i="3"/>
  <c r="DH37" i="3"/>
  <c r="DG37" i="3"/>
  <c r="DF37" i="3"/>
  <c r="DE37" i="3"/>
  <c r="DD37" i="3"/>
  <c r="DC37" i="3"/>
  <c r="DB37" i="3"/>
  <c r="DA37" i="3"/>
  <c r="CZ37" i="3"/>
  <c r="CY37" i="3"/>
  <c r="CX37" i="3"/>
  <c r="CW37" i="3"/>
  <c r="CV37" i="3"/>
  <c r="CU37" i="3"/>
  <c r="CT37" i="3"/>
  <c r="CS37" i="3"/>
  <c r="CR37" i="3"/>
  <c r="CQ37" i="3"/>
  <c r="CP37" i="3"/>
  <c r="CO37" i="3"/>
  <c r="CN37" i="3"/>
  <c r="CM37" i="3"/>
  <c r="CL37" i="3"/>
  <c r="CK37" i="3"/>
  <c r="CJ37" i="3"/>
  <c r="CI37" i="3"/>
  <c r="CH37" i="3"/>
  <c r="CG37" i="3"/>
  <c r="CF37" i="3"/>
  <c r="CE37" i="3"/>
  <c r="CD37" i="3"/>
  <c r="CC37" i="3"/>
  <c r="CB37" i="3"/>
  <c r="CA37" i="3"/>
  <c r="BZ37" i="3"/>
  <c r="BY37" i="3"/>
  <c r="BX37" i="3"/>
  <c r="BW37" i="3"/>
  <c r="BV37" i="3"/>
  <c r="BU37" i="3"/>
  <c r="BT37" i="3"/>
  <c r="BS37" i="3"/>
  <c r="BR37" i="3"/>
  <c r="BQ37" i="3"/>
  <c r="BP37" i="3"/>
  <c r="BO37" i="3"/>
  <c r="BN37" i="3"/>
  <c r="BM37" i="3"/>
  <c r="BL37" i="3"/>
  <c r="BK37" i="3"/>
  <c r="BJ37" i="3"/>
  <c r="BI37" i="3"/>
  <c r="BH37" i="3"/>
  <c r="BG37" i="3"/>
  <c r="BF37" i="3"/>
  <c r="BE37" i="3"/>
  <c r="BD37" i="3"/>
  <c r="BC37" i="3"/>
  <c r="BB37" i="3"/>
  <c r="BA37" i="3"/>
  <c r="AZ37" i="3"/>
  <c r="AY37" i="3"/>
  <c r="AX37" i="3"/>
  <c r="AW37" i="3"/>
  <c r="AV37" i="3"/>
  <c r="AU37" i="3"/>
  <c r="AT37" i="3"/>
  <c r="AS37" i="3"/>
  <c r="AR37" i="3"/>
  <c r="AQ37" i="3"/>
  <c r="AP37" i="3"/>
  <c r="AO37" i="3"/>
  <c r="AN37" i="3"/>
  <c r="AM37" i="3"/>
  <c r="AL37" i="3"/>
  <c r="AK37" i="3"/>
  <c r="AJ37" i="3"/>
  <c r="AI37" i="3"/>
  <c r="AH37" i="3"/>
  <c r="AG37" i="3"/>
  <c r="AF37" i="3"/>
  <c r="AE37" i="3"/>
  <c r="AD37" i="3"/>
  <c r="AC37" i="3"/>
  <c r="AB37" i="3"/>
  <c r="AA37" i="3"/>
  <c r="Z37" i="3"/>
  <c r="Y37" i="3"/>
  <c r="X37" i="3"/>
  <c r="W37" i="3"/>
  <c r="V37" i="3"/>
  <c r="U37" i="3"/>
  <c r="T37" i="3"/>
  <c r="S37" i="3"/>
  <c r="R37" i="3"/>
  <c r="Q37" i="3"/>
  <c r="P37" i="3"/>
  <c r="O37" i="3"/>
  <c r="N37" i="3"/>
  <c r="M37" i="3"/>
  <c r="L37" i="3"/>
  <c r="K37" i="3"/>
  <c r="J37" i="3"/>
  <c r="I37" i="3"/>
  <c r="H37" i="3"/>
  <c r="G37" i="3"/>
  <c r="F37" i="3"/>
  <c r="E37" i="3"/>
  <c r="D37" i="3"/>
  <c r="C37" i="3"/>
  <c r="B37" i="3"/>
  <c r="DP35" i="3"/>
  <c r="DO35" i="3"/>
  <c r="DN35" i="3"/>
  <c r="DM35" i="3"/>
  <c r="DL35" i="3"/>
  <c r="DK35" i="3"/>
  <c r="DJ35" i="3"/>
  <c r="DI35" i="3"/>
  <c r="DH35" i="3"/>
  <c r="DG35" i="3"/>
  <c r="DF35" i="3"/>
  <c r="DE35" i="3"/>
  <c r="DD35" i="3"/>
  <c r="DC35" i="3"/>
  <c r="DB35" i="3"/>
  <c r="DA35" i="3"/>
  <c r="CZ35" i="3"/>
  <c r="CY35" i="3"/>
  <c r="CX35" i="3"/>
  <c r="CW35" i="3"/>
  <c r="CV35" i="3"/>
  <c r="CU35" i="3"/>
  <c r="CT35" i="3"/>
  <c r="CS35" i="3"/>
  <c r="CR35" i="3"/>
  <c r="CQ35" i="3"/>
  <c r="CP35" i="3"/>
  <c r="CO35" i="3"/>
  <c r="CN35" i="3"/>
  <c r="CM35" i="3"/>
  <c r="CL35" i="3"/>
  <c r="CK35" i="3"/>
  <c r="CJ35" i="3"/>
  <c r="CI35" i="3"/>
  <c r="CH35" i="3"/>
  <c r="CG35" i="3"/>
  <c r="CF35" i="3"/>
  <c r="CE35" i="3"/>
  <c r="CD35" i="3"/>
  <c r="CC35" i="3"/>
  <c r="CB35" i="3"/>
  <c r="CA35" i="3"/>
  <c r="BZ35" i="3"/>
  <c r="BY35" i="3"/>
  <c r="BX35" i="3"/>
  <c r="BW35" i="3"/>
  <c r="BV35" i="3"/>
  <c r="BU35" i="3"/>
  <c r="BT35" i="3"/>
  <c r="BS35" i="3"/>
  <c r="BR35" i="3"/>
  <c r="BQ35" i="3"/>
  <c r="BP35" i="3"/>
  <c r="BO35" i="3"/>
  <c r="BN35" i="3"/>
  <c r="BM35" i="3"/>
  <c r="BL35" i="3"/>
  <c r="BK35" i="3"/>
  <c r="BJ35" i="3"/>
  <c r="BI35" i="3"/>
  <c r="BH35" i="3"/>
  <c r="BG35" i="3"/>
  <c r="BF35" i="3"/>
  <c r="BE35" i="3"/>
  <c r="BD35" i="3"/>
  <c r="BC35" i="3"/>
  <c r="BB35" i="3"/>
  <c r="BA35" i="3"/>
  <c r="AZ35" i="3"/>
  <c r="AY35" i="3"/>
  <c r="AX35" i="3"/>
  <c r="AW35" i="3"/>
  <c r="AV35" i="3"/>
  <c r="AU35" i="3"/>
  <c r="AT35" i="3"/>
  <c r="AS35" i="3"/>
  <c r="AR35" i="3"/>
  <c r="AQ35" i="3"/>
  <c r="AP35" i="3"/>
  <c r="AO35" i="3"/>
  <c r="AN35" i="3"/>
  <c r="AM35" i="3"/>
  <c r="AL35" i="3"/>
  <c r="AK35" i="3"/>
  <c r="AJ35" i="3"/>
  <c r="AI35" i="3"/>
  <c r="AH35" i="3"/>
  <c r="AG35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F35" i="3"/>
  <c r="E35" i="3"/>
  <c r="D35" i="3"/>
  <c r="C35" i="3"/>
  <c r="B35" i="3"/>
  <c r="DP34" i="3"/>
  <c r="DO34" i="3"/>
  <c r="DN34" i="3"/>
  <c r="DM34" i="3"/>
  <c r="DL34" i="3"/>
  <c r="DK34" i="3"/>
  <c r="DJ34" i="3"/>
  <c r="DI34" i="3"/>
  <c r="DH34" i="3"/>
  <c r="DG34" i="3"/>
  <c r="DF34" i="3"/>
  <c r="DE34" i="3"/>
  <c r="DD34" i="3"/>
  <c r="DC34" i="3"/>
  <c r="DB34" i="3"/>
  <c r="DA34" i="3"/>
  <c r="CZ34" i="3"/>
  <c r="CY34" i="3"/>
  <c r="CX34" i="3"/>
  <c r="CW34" i="3"/>
  <c r="CV34" i="3"/>
  <c r="CU34" i="3"/>
  <c r="CT34" i="3"/>
  <c r="CS34" i="3"/>
  <c r="CR34" i="3"/>
  <c r="CQ34" i="3"/>
  <c r="CP34" i="3"/>
  <c r="CO34" i="3"/>
  <c r="CN34" i="3"/>
  <c r="CM34" i="3"/>
  <c r="CL34" i="3"/>
  <c r="CK34" i="3"/>
  <c r="CJ34" i="3"/>
  <c r="CI34" i="3"/>
  <c r="CH34" i="3"/>
  <c r="CG34" i="3"/>
  <c r="CF34" i="3"/>
  <c r="CE34" i="3"/>
  <c r="CD34" i="3"/>
  <c r="CC34" i="3"/>
  <c r="CB34" i="3"/>
  <c r="CA34" i="3"/>
  <c r="BZ34" i="3"/>
  <c r="BY34" i="3"/>
  <c r="BX34" i="3"/>
  <c r="BW34" i="3"/>
  <c r="BV34" i="3"/>
  <c r="BU34" i="3"/>
  <c r="BT34" i="3"/>
  <c r="BS34" i="3"/>
  <c r="BR34" i="3"/>
  <c r="BQ34" i="3"/>
  <c r="BP34" i="3"/>
  <c r="BO34" i="3"/>
  <c r="BN34" i="3"/>
  <c r="BM34" i="3"/>
  <c r="BL34" i="3"/>
  <c r="BK34" i="3"/>
  <c r="BJ34" i="3"/>
  <c r="BI34" i="3"/>
  <c r="BH34" i="3"/>
  <c r="BG34" i="3"/>
  <c r="BF34" i="3"/>
  <c r="BE34" i="3"/>
  <c r="BD34" i="3"/>
  <c r="BC34" i="3"/>
  <c r="BB34" i="3"/>
  <c r="BA34" i="3"/>
  <c r="AZ34" i="3"/>
  <c r="AY34" i="3"/>
  <c r="AX34" i="3"/>
  <c r="AW34" i="3"/>
  <c r="AV34" i="3"/>
  <c r="AU34" i="3"/>
  <c r="AT34" i="3"/>
  <c r="AS34" i="3"/>
  <c r="AR34" i="3"/>
  <c r="AQ34" i="3"/>
  <c r="AP34" i="3"/>
  <c r="AO34" i="3"/>
  <c r="AN34" i="3"/>
  <c r="AM34" i="3"/>
  <c r="AL34" i="3"/>
  <c r="AK34" i="3"/>
  <c r="AJ34" i="3"/>
  <c r="AI34" i="3"/>
  <c r="AH34" i="3"/>
  <c r="AG34" i="3"/>
  <c r="AF34" i="3"/>
  <c r="AE34" i="3"/>
  <c r="AD34" i="3"/>
  <c r="AC34" i="3"/>
  <c r="AB34" i="3"/>
  <c r="AA34" i="3"/>
  <c r="Z34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F34" i="3"/>
  <c r="E34" i="3"/>
  <c r="D34" i="3"/>
  <c r="C34" i="3"/>
  <c r="B34" i="3"/>
  <c r="DP33" i="3"/>
  <c r="DO33" i="3"/>
  <c r="DN33" i="3"/>
  <c r="DM33" i="3"/>
  <c r="DL33" i="3"/>
  <c r="DK33" i="3"/>
  <c r="DJ33" i="3"/>
  <c r="DI33" i="3"/>
  <c r="DH33" i="3"/>
  <c r="DG33" i="3"/>
  <c r="DF33" i="3"/>
  <c r="DE33" i="3"/>
  <c r="DD33" i="3"/>
  <c r="DC33" i="3"/>
  <c r="DB33" i="3"/>
  <c r="DA33" i="3"/>
  <c r="CZ33" i="3"/>
  <c r="CY33" i="3"/>
  <c r="CX33" i="3"/>
  <c r="CW33" i="3"/>
  <c r="CV33" i="3"/>
  <c r="CU33" i="3"/>
  <c r="CT33" i="3"/>
  <c r="CS33" i="3"/>
  <c r="CR33" i="3"/>
  <c r="CQ33" i="3"/>
  <c r="CP33" i="3"/>
  <c r="CO33" i="3"/>
  <c r="CN33" i="3"/>
  <c r="CM33" i="3"/>
  <c r="CL33" i="3"/>
  <c r="CK33" i="3"/>
  <c r="CJ33" i="3"/>
  <c r="CI33" i="3"/>
  <c r="CH33" i="3"/>
  <c r="CG33" i="3"/>
  <c r="CF33" i="3"/>
  <c r="CE33" i="3"/>
  <c r="CD33" i="3"/>
  <c r="CC33" i="3"/>
  <c r="CB33" i="3"/>
  <c r="CA33" i="3"/>
  <c r="BZ33" i="3"/>
  <c r="BY33" i="3"/>
  <c r="BX33" i="3"/>
  <c r="BW33" i="3"/>
  <c r="BV33" i="3"/>
  <c r="BU33" i="3"/>
  <c r="BT33" i="3"/>
  <c r="BS33" i="3"/>
  <c r="BR33" i="3"/>
  <c r="BQ33" i="3"/>
  <c r="BP33" i="3"/>
  <c r="BO33" i="3"/>
  <c r="BN33" i="3"/>
  <c r="BM33" i="3"/>
  <c r="BL33" i="3"/>
  <c r="BK33" i="3"/>
  <c r="BJ33" i="3"/>
  <c r="BI33" i="3"/>
  <c r="BH33" i="3"/>
  <c r="BG33" i="3"/>
  <c r="BF33" i="3"/>
  <c r="BE33" i="3"/>
  <c r="BD33" i="3"/>
  <c r="BC33" i="3"/>
  <c r="BB33" i="3"/>
  <c r="BA33" i="3"/>
  <c r="AZ33" i="3"/>
  <c r="AY33" i="3"/>
  <c r="AX33" i="3"/>
  <c r="AW33" i="3"/>
  <c r="AV33" i="3"/>
  <c r="AU33" i="3"/>
  <c r="AT33" i="3"/>
  <c r="AS33" i="3"/>
  <c r="AR33" i="3"/>
  <c r="AQ33" i="3"/>
  <c r="AP33" i="3"/>
  <c r="AO33" i="3"/>
  <c r="AN33" i="3"/>
  <c r="AM33" i="3"/>
  <c r="AL33" i="3"/>
  <c r="AK33" i="3"/>
  <c r="AJ33" i="3"/>
  <c r="AI33" i="3"/>
  <c r="AH33" i="3"/>
  <c r="AG33" i="3"/>
  <c r="AF33" i="3"/>
  <c r="AE33" i="3"/>
  <c r="AD33" i="3"/>
  <c r="AC33" i="3"/>
  <c r="AB33" i="3"/>
  <c r="AA33" i="3"/>
  <c r="Z33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F33" i="3"/>
  <c r="E33" i="3"/>
  <c r="D33" i="3"/>
  <c r="C33" i="3"/>
  <c r="B33" i="3"/>
  <c r="DP31" i="3"/>
  <c r="DO31" i="3"/>
  <c r="DN31" i="3"/>
  <c r="DM31" i="3"/>
  <c r="DL31" i="3"/>
  <c r="DK31" i="3"/>
  <c r="DJ31" i="3"/>
  <c r="DI31" i="3"/>
  <c r="DH31" i="3"/>
  <c r="DG31" i="3"/>
  <c r="DF31" i="3"/>
  <c r="DE31" i="3"/>
  <c r="DD31" i="3"/>
  <c r="DC31" i="3"/>
  <c r="DB31" i="3"/>
  <c r="DA31" i="3"/>
  <c r="CZ31" i="3"/>
  <c r="CY31" i="3"/>
  <c r="CX31" i="3"/>
  <c r="CW31" i="3"/>
  <c r="CV31" i="3"/>
  <c r="CU31" i="3"/>
  <c r="CT31" i="3"/>
  <c r="CS31" i="3"/>
  <c r="CR31" i="3"/>
  <c r="CQ31" i="3"/>
  <c r="CP31" i="3"/>
  <c r="CO31" i="3"/>
  <c r="CN31" i="3"/>
  <c r="CM31" i="3"/>
  <c r="CL31" i="3"/>
  <c r="CK31" i="3"/>
  <c r="CJ31" i="3"/>
  <c r="CI31" i="3"/>
  <c r="CH31" i="3"/>
  <c r="CG31" i="3"/>
  <c r="CF31" i="3"/>
  <c r="CE31" i="3"/>
  <c r="CD31" i="3"/>
  <c r="CC31" i="3"/>
  <c r="CB31" i="3"/>
  <c r="CA31" i="3"/>
  <c r="BZ31" i="3"/>
  <c r="BY31" i="3"/>
  <c r="BX31" i="3"/>
  <c r="BW31" i="3"/>
  <c r="BV31" i="3"/>
  <c r="BU31" i="3"/>
  <c r="BT31" i="3"/>
  <c r="BS31" i="3"/>
  <c r="BR31" i="3"/>
  <c r="BQ31" i="3"/>
  <c r="BP31" i="3"/>
  <c r="BO31" i="3"/>
  <c r="BN31" i="3"/>
  <c r="BM31" i="3"/>
  <c r="BL31" i="3"/>
  <c r="BK31" i="3"/>
  <c r="BJ31" i="3"/>
  <c r="BI31" i="3"/>
  <c r="BH31" i="3"/>
  <c r="BG31" i="3"/>
  <c r="BF31" i="3"/>
  <c r="BE31" i="3"/>
  <c r="BD31" i="3"/>
  <c r="BC31" i="3"/>
  <c r="BB31" i="3"/>
  <c r="BA31" i="3"/>
  <c r="AZ31" i="3"/>
  <c r="AY31" i="3"/>
  <c r="AX31" i="3"/>
  <c r="AW31" i="3"/>
  <c r="AV31" i="3"/>
  <c r="AU31" i="3"/>
  <c r="AT31" i="3"/>
  <c r="AS31" i="3"/>
  <c r="AR31" i="3"/>
  <c r="AQ31" i="3"/>
  <c r="AP31" i="3"/>
  <c r="AO31" i="3"/>
  <c r="AN31" i="3"/>
  <c r="AM31" i="3"/>
  <c r="AL31" i="3"/>
  <c r="AK31" i="3"/>
  <c r="AJ31" i="3"/>
  <c r="AI31" i="3"/>
  <c r="AH31" i="3"/>
  <c r="AG31" i="3"/>
  <c r="AF31" i="3"/>
  <c r="AE31" i="3"/>
  <c r="AD31" i="3"/>
  <c r="AC31" i="3"/>
  <c r="AB31" i="3"/>
  <c r="AA31" i="3"/>
  <c r="Z31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H31" i="3"/>
  <c r="G31" i="3"/>
  <c r="F31" i="3"/>
  <c r="E31" i="3"/>
  <c r="D31" i="3"/>
  <c r="C31" i="3"/>
  <c r="B31" i="3"/>
  <c r="DP30" i="3"/>
  <c r="DO30" i="3"/>
  <c r="DN30" i="3"/>
  <c r="DM30" i="3"/>
  <c r="DL30" i="3"/>
  <c r="DK30" i="3"/>
  <c r="DJ30" i="3"/>
  <c r="DI30" i="3"/>
  <c r="DH30" i="3"/>
  <c r="DG30" i="3"/>
  <c r="DF30" i="3"/>
  <c r="DE30" i="3"/>
  <c r="DD30" i="3"/>
  <c r="DC30" i="3"/>
  <c r="DB30" i="3"/>
  <c r="DA30" i="3"/>
  <c r="CZ30" i="3"/>
  <c r="CY30" i="3"/>
  <c r="CX30" i="3"/>
  <c r="CW30" i="3"/>
  <c r="CV30" i="3"/>
  <c r="CU30" i="3"/>
  <c r="CT30" i="3"/>
  <c r="CS30" i="3"/>
  <c r="CR30" i="3"/>
  <c r="CQ30" i="3"/>
  <c r="CP30" i="3"/>
  <c r="CO30" i="3"/>
  <c r="CN30" i="3"/>
  <c r="CM30" i="3"/>
  <c r="CL30" i="3"/>
  <c r="CK30" i="3"/>
  <c r="CJ30" i="3"/>
  <c r="CI30" i="3"/>
  <c r="CH30" i="3"/>
  <c r="CG30" i="3"/>
  <c r="CF30" i="3"/>
  <c r="CE30" i="3"/>
  <c r="CD30" i="3"/>
  <c r="CC30" i="3"/>
  <c r="CB30" i="3"/>
  <c r="CA30" i="3"/>
  <c r="BZ30" i="3"/>
  <c r="BY30" i="3"/>
  <c r="BX30" i="3"/>
  <c r="BW30" i="3"/>
  <c r="BV30" i="3"/>
  <c r="BU30" i="3"/>
  <c r="BT30" i="3"/>
  <c r="BS30" i="3"/>
  <c r="BR30" i="3"/>
  <c r="BQ30" i="3"/>
  <c r="BP30" i="3"/>
  <c r="BO30" i="3"/>
  <c r="BN30" i="3"/>
  <c r="BM30" i="3"/>
  <c r="BL30" i="3"/>
  <c r="BK30" i="3"/>
  <c r="BJ30" i="3"/>
  <c r="BI30" i="3"/>
  <c r="BH30" i="3"/>
  <c r="BG30" i="3"/>
  <c r="BF30" i="3"/>
  <c r="BE30" i="3"/>
  <c r="BD30" i="3"/>
  <c r="BC30" i="3"/>
  <c r="BB30" i="3"/>
  <c r="BA30" i="3"/>
  <c r="AZ30" i="3"/>
  <c r="AY30" i="3"/>
  <c r="AX30" i="3"/>
  <c r="AW30" i="3"/>
  <c r="AV30" i="3"/>
  <c r="AU30" i="3"/>
  <c r="AT30" i="3"/>
  <c r="AS30" i="3"/>
  <c r="AR30" i="3"/>
  <c r="AQ30" i="3"/>
  <c r="AP30" i="3"/>
  <c r="AO30" i="3"/>
  <c r="AN30" i="3"/>
  <c r="AM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H30" i="3"/>
  <c r="G30" i="3"/>
  <c r="F30" i="3"/>
  <c r="E30" i="3"/>
  <c r="D30" i="3"/>
  <c r="C30" i="3"/>
  <c r="B30" i="3"/>
  <c r="DP29" i="3"/>
  <c r="DO29" i="3"/>
  <c r="DN29" i="3"/>
  <c r="DM29" i="3"/>
  <c r="DL29" i="3"/>
  <c r="DK29" i="3"/>
  <c r="DJ29" i="3"/>
  <c r="DI29" i="3"/>
  <c r="DH29" i="3"/>
  <c r="DG29" i="3"/>
  <c r="DF29" i="3"/>
  <c r="DE29" i="3"/>
  <c r="DD29" i="3"/>
  <c r="DC29" i="3"/>
  <c r="DB29" i="3"/>
  <c r="DA29" i="3"/>
  <c r="CZ29" i="3"/>
  <c r="CY29" i="3"/>
  <c r="CX29" i="3"/>
  <c r="CW29" i="3"/>
  <c r="CV29" i="3"/>
  <c r="CU29" i="3"/>
  <c r="CT29" i="3"/>
  <c r="CS29" i="3"/>
  <c r="CR29" i="3"/>
  <c r="CQ29" i="3"/>
  <c r="CP29" i="3"/>
  <c r="CO29" i="3"/>
  <c r="CN29" i="3"/>
  <c r="CM29" i="3"/>
  <c r="CL29" i="3"/>
  <c r="CK29" i="3"/>
  <c r="CJ29" i="3"/>
  <c r="CI29" i="3"/>
  <c r="CH29" i="3"/>
  <c r="CG29" i="3"/>
  <c r="CF29" i="3"/>
  <c r="CE29" i="3"/>
  <c r="CD29" i="3"/>
  <c r="CC29" i="3"/>
  <c r="CB29" i="3"/>
  <c r="CA29" i="3"/>
  <c r="BZ29" i="3"/>
  <c r="BY29" i="3"/>
  <c r="BX29" i="3"/>
  <c r="BW29" i="3"/>
  <c r="BV29" i="3"/>
  <c r="BU29" i="3"/>
  <c r="BT29" i="3"/>
  <c r="BS29" i="3"/>
  <c r="BR29" i="3"/>
  <c r="BQ29" i="3"/>
  <c r="BP29" i="3"/>
  <c r="BO29" i="3"/>
  <c r="BN29" i="3"/>
  <c r="BM29" i="3"/>
  <c r="BL29" i="3"/>
  <c r="BK29" i="3"/>
  <c r="BJ29" i="3"/>
  <c r="BI29" i="3"/>
  <c r="BH29" i="3"/>
  <c r="BG29" i="3"/>
  <c r="BF29" i="3"/>
  <c r="BE29" i="3"/>
  <c r="BD29" i="3"/>
  <c r="BC29" i="3"/>
  <c r="BB29" i="3"/>
  <c r="BA29" i="3"/>
  <c r="AZ29" i="3"/>
  <c r="AY29" i="3"/>
  <c r="AX29" i="3"/>
  <c r="AW29" i="3"/>
  <c r="AV29" i="3"/>
  <c r="AU29" i="3"/>
  <c r="AT29" i="3"/>
  <c r="AS29" i="3"/>
  <c r="AR29" i="3"/>
  <c r="AQ29" i="3"/>
  <c r="AP29" i="3"/>
  <c r="AO29" i="3"/>
  <c r="AN29" i="3"/>
  <c r="AM29" i="3"/>
  <c r="AL29" i="3"/>
  <c r="AK29" i="3"/>
  <c r="AJ29" i="3"/>
  <c r="AI29" i="3"/>
  <c r="AH29" i="3"/>
  <c r="AG29" i="3"/>
  <c r="AF29" i="3"/>
  <c r="AE29" i="3"/>
  <c r="AD29" i="3"/>
  <c r="AC29" i="3"/>
  <c r="AB29" i="3"/>
  <c r="AA29" i="3"/>
  <c r="Z29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29" i="3"/>
  <c r="F29" i="3"/>
  <c r="E29" i="3"/>
  <c r="D29" i="3"/>
  <c r="C29" i="3"/>
  <c r="B29" i="3"/>
  <c r="DP27" i="3"/>
  <c r="DO27" i="3"/>
  <c r="DN27" i="3"/>
  <c r="DM27" i="3"/>
  <c r="DL27" i="3"/>
  <c r="DK27" i="3"/>
  <c r="DJ27" i="3"/>
  <c r="DI27" i="3"/>
  <c r="DH27" i="3"/>
  <c r="DG27" i="3"/>
  <c r="DF27" i="3"/>
  <c r="DE27" i="3"/>
  <c r="DD27" i="3"/>
  <c r="DC27" i="3"/>
  <c r="DB27" i="3"/>
  <c r="DA27" i="3"/>
  <c r="CZ27" i="3"/>
  <c r="CY27" i="3"/>
  <c r="CX27" i="3"/>
  <c r="CW27" i="3"/>
  <c r="CV27" i="3"/>
  <c r="CU27" i="3"/>
  <c r="CT27" i="3"/>
  <c r="CS27" i="3"/>
  <c r="CR27" i="3"/>
  <c r="CQ27" i="3"/>
  <c r="CP27" i="3"/>
  <c r="CO27" i="3"/>
  <c r="CN27" i="3"/>
  <c r="CM27" i="3"/>
  <c r="CL27" i="3"/>
  <c r="CK27" i="3"/>
  <c r="CJ27" i="3"/>
  <c r="CI27" i="3"/>
  <c r="CH27" i="3"/>
  <c r="CG27" i="3"/>
  <c r="CF27" i="3"/>
  <c r="CE27" i="3"/>
  <c r="CD27" i="3"/>
  <c r="CC27" i="3"/>
  <c r="CB27" i="3"/>
  <c r="CA27" i="3"/>
  <c r="BZ27" i="3"/>
  <c r="BY27" i="3"/>
  <c r="BX27" i="3"/>
  <c r="BW27" i="3"/>
  <c r="BV27" i="3"/>
  <c r="BU27" i="3"/>
  <c r="BT27" i="3"/>
  <c r="BS27" i="3"/>
  <c r="BR27" i="3"/>
  <c r="BQ27" i="3"/>
  <c r="BP27" i="3"/>
  <c r="BO27" i="3"/>
  <c r="BN27" i="3"/>
  <c r="BM27" i="3"/>
  <c r="BL27" i="3"/>
  <c r="BK27" i="3"/>
  <c r="BJ27" i="3"/>
  <c r="BI27" i="3"/>
  <c r="BH27" i="3"/>
  <c r="BG27" i="3"/>
  <c r="BF27" i="3"/>
  <c r="BE27" i="3"/>
  <c r="BD27" i="3"/>
  <c r="BC27" i="3"/>
  <c r="BB27" i="3"/>
  <c r="BA27" i="3"/>
  <c r="AZ27" i="3"/>
  <c r="AY27" i="3"/>
  <c r="AX27" i="3"/>
  <c r="AW27" i="3"/>
  <c r="AV27" i="3"/>
  <c r="AU27" i="3"/>
  <c r="AT27" i="3"/>
  <c r="AS27" i="3"/>
  <c r="AR27" i="3"/>
  <c r="AQ27" i="3"/>
  <c r="AP27" i="3"/>
  <c r="AO27" i="3"/>
  <c r="AN27" i="3"/>
  <c r="AM27" i="3"/>
  <c r="AL27" i="3"/>
  <c r="AK27" i="3"/>
  <c r="AJ27" i="3"/>
  <c r="AI27" i="3"/>
  <c r="AH27" i="3"/>
  <c r="AG27" i="3"/>
  <c r="AF27" i="3"/>
  <c r="AE27" i="3"/>
  <c r="AD27" i="3"/>
  <c r="AC27" i="3"/>
  <c r="AB27" i="3"/>
  <c r="AA27" i="3"/>
  <c r="Z27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27" i="3"/>
  <c r="F27" i="3"/>
  <c r="E27" i="3"/>
  <c r="D27" i="3"/>
  <c r="C27" i="3"/>
  <c r="B27" i="3"/>
  <c r="DP26" i="3"/>
  <c r="DO26" i="3"/>
  <c r="DN26" i="3"/>
  <c r="DM26" i="3"/>
  <c r="DL26" i="3"/>
  <c r="DK26" i="3"/>
  <c r="DJ26" i="3"/>
  <c r="DI26" i="3"/>
  <c r="DH26" i="3"/>
  <c r="DG26" i="3"/>
  <c r="DF26" i="3"/>
  <c r="DE26" i="3"/>
  <c r="DD26" i="3"/>
  <c r="DC26" i="3"/>
  <c r="DB26" i="3"/>
  <c r="DA26" i="3"/>
  <c r="CZ26" i="3"/>
  <c r="CY26" i="3"/>
  <c r="CX26" i="3"/>
  <c r="CW26" i="3"/>
  <c r="CV26" i="3"/>
  <c r="CU26" i="3"/>
  <c r="CT26" i="3"/>
  <c r="CS26" i="3"/>
  <c r="CR26" i="3"/>
  <c r="CQ26" i="3"/>
  <c r="CP26" i="3"/>
  <c r="CO26" i="3"/>
  <c r="CN26" i="3"/>
  <c r="CM26" i="3"/>
  <c r="CL26" i="3"/>
  <c r="CK26" i="3"/>
  <c r="CJ26" i="3"/>
  <c r="CI26" i="3"/>
  <c r="CH26" i="3"/>
  <c r="CG26" i="3"/>
  <c r="CF26" i="3"/>
  <c r="CE26" i="3"/>
  <c r="CD26" i="3"/>
  <c r="CC26" i="3"/>
  <c r="CB26" i="3"/>
  <c r="CA26" i="3"/>
  <c r="BZ26" i="3"/>
  <c r="BY26" i="3"/>
  <c r="BX26" i="3"/>
  <c r="BW26" i="3"/>
  <c r="BV26" i="3"/>
  <c r="BU26" i="3"/>
  <c r="BT26" i="3"/>
  <c r="BS26" i="3"/>
  <c r="BR26" i="3"/>
  <c r="BQ26" i="3"/>
  <c r="BP26" i="3"/>
  <c r="BO26" i="3"/>
  <c r="BN26" i="3"/>
  <c r="BM26" i="3"/>
  <c r="BL26" i="3"/>
  <c r="BK26" i="3"/>
  <c r="BJ26" i="3"/>
  <c r="BI26" i="3"/>
  <c r="BH26" i="3"/>
  <c r="BG26" i="3"/>
  <c r="BF26" i="3"/>
  <c r="BE26" i="3"/>
  <c r="BD26" i="3"/>
  <c r="BC26" i="3"/>
  <c r="BB26" i="3"/>
  <c r="BA26" i="3"/>
  <c r="AZ26" i="3"/>
  <c r="AY26" i="3"/>
  <c r="AX26" i="3"/>
  <c r="AW26" i="3"/>
  <c r="AV26" i="3"/>
  <c r="AU26" i="3"/>
  <c r="AT26" i="3"/>
  <c r="AS26" i="3"/>
  <c r="AR26" i="3"/>
  <c r="AQ26" i="3"/>
  <c r="AP26" i="3"/>
  <c r="AO26" i="3"/>
  <c r="AN26" i="3"/>
  <c r="AM26" i="3"/>
  <c r="AL26" i="3"/>
  <c r="AK26" i="3"/>
  <c r="AJ26" i="3"/>
  <c r="AI26" i="3"/>
  <c r="AH26" i="3"/>
  <c r="AG26" i="3"/>
  <c r="AF26" i="3"/>
  <c r="AE26" i="3"/>
  <c r="AD26" i="3"/>
  <c r="AC26" i="3"/>
  <c r="AB26" i="3"/>
  <c r="AA26" i="3"/>
  <c r="Z26" i="3"/>
  <c r="Y26" i="3"/>
  <c r="X26" i="3"/>
  <c r="W26" i="3"/>
  <c r="V26" i="3"/>
  <c r="U26" i="3"/>
  <c r="T26" i="3"/>
  <c r="S26" i="3"/>
  <c r="R26" i="3"/>
  <c r="Q26" i="3"/>
  <c r="P26" i="3"/>
  <c r="O26" i="3"/>
  <c r="N26" i="3"/>
  <c r="M26" i="3"/>
  <c r="L26" i="3"/>
  <c r="K26" i="3"/>
  <c r="J26" i="3"/>
  <c r="I26" i="3"/>
  <c r="H26" i="3"/>
  <c r="G26" i="3"/>
  <c r="F26" i="3"/>
  <c r="E26" i="3"/>
  <c r="D26" i="3"/>
  <c r="C26" i="3"/>
  <c r="B26" i="3"/>
  <c r="DP25" i="3"/>
  <c r="DO25" i="3"/>
  <c r="DN25" i="3"/>
  <c r="DM25" i="3"/>
  <c r="DL25" i="3"/>
  <c r="DK25" i="3"/>
  <c r="DJ25" i="3"/>
  <c r="DI25" i="3"/>
  <c r="DH25" i="3"/>
  <c r="DG25" i="3"/>
  <c r="DF25" i="3"/>
  <c r="DE25" i="3"/>
  <c r="DD25" i="3"/>
  <c r="DC25" i="3"/>
  <c r="DB25" i="3"/>
  <c r="DA25" i="3"/>
  <c r="CZ25" i="3"/>
  <c r="CY25" i="3"/>
  <c r="CX25" i="3"/>
  <c r="CW25" i="3"/>
  <c r="CV25" i="3"/>
  <c r="CU25" i="3"/>
  <c r="CT25" i="3"/>
  <c r="CS25" i="3"/>
  <c r="CR25" i="3"/>
  <c r="CQ25" i="3"/>
  <c r="CP25" i="3"/>
  <c r="CO25" i="3"/>
  <c r="CN25" i="3"/>
  <c r="CM25" i="3"/>
  <c r="CL25" i="3"/>
  <c r="CK25" i="3"/>
  <c r="CJ25" i="3"/>
  <c r="CI25" i="3"/>
  <c r="CH25" i="3"/>
  <c r="CG25" i="3"/>
  <c r="CF25" i="3"/>
  <c r="CE25" i="3"/>
  <c r="CD25" i="3"/>
  <c r="CC25" i="3"/>
  <c r="CB25" i="3"/>
  <c r="CA25" i="3"/>
  <c r="BZ25" i="3"/>
  <c r="BY25" i="3"/>
  <c r="BX25" i="3"/>
  <c r="BW25" i="3"/>
  <c r="BV25" i="3"/>
  <c r="BU25" i="3"/>
  <c r="BT25" i="3"/>
  <c r="BS25" i="3"/>
  <c r="BR25" i="3"/>
  <c r="BQ25" i="3"/>
  <c r="BP25" i="3"/>
  <c r="BO25" i="3"/>
  <c r="BN25" i="3"/>
  <c r="BM25" i="3"/>
  <c r="BL25" i="3"/>
  <c r="BK25" i="3"/>
  <c r="BJ25" i="3"/>
  <c r="BI25" i="3"/>
  <c r="BH25" i="3"/>
  <c r="BG25" i="3"/>
  <c r="BF25" i="3"/>
  <c r="BE25" i="3"/>
  <c r="BD25" i="3"/>
  <c r="BC25" i="3"/>
  <c r="BB25" i="3"/>
  <c r="BA25" i="3"/>
  <c r="AZ25" i="3"/>
  <c r="AY25" i="3"/>
  <c r="AX25" i="3"/>
  <c r="AW25" i="3"/>
  <c r="AV25" i="3"/>
  <c r="AU25" i="3"/>
  <c r="AT25" i="3"/>
  <c r="AS25" i="3"/>
  <c r="AR25" i="3"/>
  <c r="AQ25" i="3"/>
  <c r="AP25" i="3"/>
  <c r="AO25" i="3"/>
  <c r="AN25" i="3"/>
  <c r="AM25" i="3"/>
  <c r="AL25" i="3"/>
  <c r="AK25" i="3"/>
  <c r="AJ25" i="3"/>
  <c r="AI25" i="3"/>
  <c r="AH25" i="3"/>
  <c r="AG25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B25" i="3"/>
  <c r="DP23" i="3"/>
  <c r="DO23" i="3"/>
  <c r="DN23" i="3"/>
  <c r="DM23" i="3"/>
  <c r="DL23" i="3"/>
  <c r="DK23" i="3"/>
  <c r="DJ23" i="3"/>
  <c r="DI23" i="3"/>
  <c r="DH23" i="3"/>
  <c r="DG23" i="3"/>
  <c r="DF23" i="3"/>
  <c r="DE23" i="3"/>
  <c r="DD23" i="3"/>
  <c r="DC23" i="3"/>
  <c r="DB23" i="3"/>
  <c r="DA23" i="3"/>
  <c r="CZ23" i="3"/>
  <c r="CY23" i="3"/>
  <c r="CX23" i="3"/>
  <c r="CW23" i="3"/>
  <c r="CV23" i="3"/>
  <c r="CU23" i="3"/>
  <c r="CT23" i="3"/>
  <c r="CS23" i="3"/>
  <c r="CR23" i="3"/>
  <c r="CQ23" i="3"/>
  <c r="CP23" i="3"/>
  <c r="CO23" i="3"/>
  <c r="CN23" i="3"/>
  <c r="CM23" i="3"/>
  <c r="CL23" i="3"/>
  <c r="CK23" i="3"/>
  <c r="CJ23" i="3"/>
  <c r="CI23" i="3"/>
  <c r="CH23" i="3"/>
  <c r="CG23" i="3"/>
  <c r="CF23" i="3"/>
  <c r="CE23" i="3"/>
  <c r="CD23" i="3"/>
  <c r="CC23" i="3"/>
  <c r="CB23" i="3"/>
  <c r="CA23" i="3"/>
  <c r="BZ23" i="3"/>
  <c r="BY23" i="3"/>
  <c r="BX23" i="3"/>
  <c r="BW23" i="3"/>
  <c r="BV23" i="3"/>
  <c r="BU23" i="3"/>
  <c r="BT23" i="3"/>
  <c r="BS23" i="3"/>
  <c r="BR23" i="3"/>
  <c r="BQ23" i="3"/>
  <c r="BP23" i="3"/>
  <c r="BO23" i="3"/>
  <c r="BN23" i="3"/>
  <c r="BM23" i="3"/>
  <c r="BL23" i="3"/>
  <c r="BK23" i="3"/>
  <c r="BJ23" i="3"/>
  <c r="BI23" i="3"/>
  <c r="BH23" i="3"/>
  <c r="BG23" i="3"/>
  <c r="BF23" i="3"/>
  <c r="BE23" i="3"/>
  <c r="BD23" i="3"/>
  <c r="BC23" i="3"/>
  <c r="BB23" i="3"/>
  <c r="BA23" i="3"/>
  <c r="AZ23" i="3"/>
  <c r="AY23" i="3"/>
  <c r="AX23" i="3"/>
  <c r="AW23" i="3"/>
  <c r="AV23" i="3"/>
  <c r="AU23" i="3"/>
  <c r="AT23" i="3"/>
  <c r="AS23" i="3"/>
  <c r="AR23" i="3"/>
  <c r="AQ23" i="3"/>
  <c r="AP23" i="3"/>
  <c r="AO23" i="3"/>
  <c r="AN23" i="3"/>
  <c r="AM23" i="3"/>
  <c r="AL23" i="3"/>
  <c r="AK23" i="3"/>
  <c r="AJ23" i="3"/>
  <c r="AI23" i="3"/>
  <c r="AH23" i="3"/>
  <c r="AG23" i="3"/>
  <c r="AF23" i="3"/>
  <c r="AE23" i="3"/>
  <c r="AD23" i="3"/>
  <c r="AC23" i="3"/>
  <c r="AB23" i="3"/>
  <c r="AA23" i="3"/>
  <c r="Z23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F23" i="3"/>
  <c r="E23" i="3"/>
  <c r="D23" i="3"/>
  <c r="C23" i="3"/>
  <c r="B23" i="3"/>
  <c r="DP22" i="3"/>
  <c r="DO22" i="3"/>
  <c r="DN22" i="3"/>
  <c r="DM22" i="3"/>
  <c r="DL22" i="3"/>
  <c r="DK22" i="3"/>
  <c r="DJ22" i="3"/>
  <c r="DI22" i="3"/>
  <c r="DH22" i="3"/>
  <c r="DG22" i="3"/>
  <c r="DF22" i="3"/>
  <c r="DE22" i="3"/>
  <c r="DD22" i="3"/>
  <c r="DC22" i="3"/>
  <c r="DB22" i="3"/>
  <c r="DA22" i="3"/>
  <c r="CZ22" i="3"/>
  <c r="CY22" i="3"/>
  <c r="CX22" i="3"/>
  <c r="CW22" i="3"/>
  <c r="CV22" i="3"/>
  <c r="CU22" i="3"/>
  <c r="CT22" i="3"/>
  <c r="CS22" i="3"/>
  <c r="CR22" i="3"/>
  <c r="CQ22" i="3"/>
  <c r="CP22" i="3"/>
  <c r="CO22" i="3"/>
  <c r="CN22" i="3"/>
  <c r="CM22" i="3"/>
  <c r="CL22" i="3"/>
  <c r="CK22" i="3"/>
  <c r="CJ22" i="3"/>
  <c r="CI22" i="3"/>
  <c r="CH22" i="3"/>
  <c r="CG22" i="3"/>
  <c r="CF22" i="3"/>
  <c r="CE22" i="3"/>
  <c r="CD22" i="3"/>
  <c r="CC22" i="3"/>
  <c r="CB22" i="3"/>
  <c r="CA22" i="3"/>
  <c r="BZ22" i="3"/>
  <c r="BY22" i="3"/>
  <c r="BX22" i="3"/>
  <c r="BW22" i="3"/>
  <c r="BV22" i="3"/>
  <c r="BU22" i="3"/>
  <c r="BT22" i="3"/>
  <c r="BS22" i="3"/>
  <c r="BR22" i="3"/>
  <c r="BQ22" i="3"/>
  <c r="BP22" i="3"/>
  <c r="BO22" i="3"/>
  <c r="BN22" i="3"/>
  <c r="BM22" i="3"/>
  <c r="BL22" i="3"/>
  <c r="BK22" i="3"/>
  <c r="BJ22" i="3"/>
  <c r="BI22" i="3"/>
  <c r="BH22" i="3"/>
  <c r="BG22" i="3"/>
  <c r="BF22" i="3"/>
  <c r="BE22" i="3"/>
  <c r="BD22" i="3"/>
  <c r="BC22" i="3"/>
  <c r="BB22" i="3"/>
  <c r="BA22" i="3"/>
  <c r="AZ22" i="3"/>
  <c r="AY22" i="3"/>
  <c r="AX22" i="3"/>
  <c r="AW22" i="3"/>
  <c r="AV22" i="3"/>
  <c r="AU22" i="3"/>
  <c r="AT22" i="3"/>
  <c r="AS22" i="3"/>
  <c r="AR22" i="3"/>
  <c r="AQ22" i="3"/>
  <c r="AP22" i="3"/>
  <c r="AO22" i="3"/>
  <c r="AN22" i="3"/>
  <c r="AM22" i="3"/>
  <c r="AL22" i="3"/>
  <c r="AK22" i="3"/>
  <c r="AJ22" i="3"/>
  <c r="AI22" i="3"/>
  <c r="AH22" i="3"/>
  <c r="AG22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D22" i="3"/>
  <c r="C22" i="3"/>
  <c r="B22" i="3"/>
  <c r="DP21" i="3"/>
  <c r="DO21" i="3"/>
  <c r="DN21" i="3"/>
  <c r="DM21" i="3"/>
  <c r="DL21" i="3"/>
  <c r="DK21" i="3"/>
  <c r="DJ21" i="3"/>
  <c r="DI21" i="3"/>
  <c r="DH21" i="3"/>
  <c r="DG21" i="3"/>
  <c r="DF21" i="3"/>
  <c r="DE21" i="3"/>
  <c r="DD21" i="3"/>
  <c r="DC21" i="3"/>
  <c r="DB21" i="3"/>
  <c r="DA21" i="3"/>
  <c r="CZ21" i="3"/>
  <c r="CY21" i="3"/>
  <c r="CX21" i="3"/>
  <c r="CW21" i="3"/>
  <c r="CV21" i="3"/>
  <c r="CU21" i="3"/>
  <c r="CT21" i="3"/>
  <c r="CS21" i="3"/>
  <c r="CR21" i="3"/>
  <c r="CQ21" i="3"/>
  <c r="CP21" i="3"/>
  <c r="CO21" i="3"/>
  <c r="CN21" i="3"/>
  <c r="CM21" i="3"/>
  <c r="CL21" i="3"/>
  <c r="CK21" i="3"/>
  <c r="CJ21" i="3"/>
  <c r="CI21" i="3"/>
  <c r="CH21" i="3"/>
  <c r="CG21" i="3"/>
  <c r="CF21" i="3"/>
  <c r="CE21" i="3"/>
  <c r="CD21" i="3"/>
  <c r="CC21" i="3"/>
  <c r="CB21" i="3"/>
  <c r="CA21" i="3"/>
  <c r="BZ21" i="3"/>
  <c r="BY21" i="3"/>
  <c r="BX21" i="3"/>
  <c r="BW21" i="3"/>
  <c r="BV21" i="3"/>
  <c r="BU21" i="3"/>
  <c r="BT21" i="3"/>
  <c r="BS21" i="3"/>
  <c r="BR21" i="3"/>
  <c r="BQ21" i="3"/>
  <c r="BP21" i="3"/>
  <c r="BO21" i="3"/>
  <c r="BN21" i="3"/>
  <c r="BM21" i="3"/>
  <c r="BL21" i="3"/>
  <c r="BK21" i="3"/>
  <c r="BJ21" i="3"/>
  <c r="BI21" i="3"/>
  <c r="BH21" i="3"/>
  <c r="BG21" i="3"/>
  <c r="BF21" i="3"/>
  <c r="BE21" i="3"/>
  <c r="BD21" i="3"/>
  <c r="BC21" i="3"/>
  <c r="BB21" i="3"/>
  <c r="BA21" i="3"/>
  <c r="AZ21" i="3"/>
  <c r="AY21" i="3"/>
  <c r="AX21" i="3"/>
  <c r="AW21" i="3"/>
  <c r="AV21" i="3"/>
  <c r="AU21" i="3"/>
  <c r="AT21" i="3"/>
  <c r="AS21" i="3"/>
  <c r="AR21" i="3"/>
  <c r="AQ21" i="3"/>
  <c r="AP21" i="3"/>
  <c r="AO21" i="3"/>
  <c r="AN21" i="3"/>
  <c r="AM21" i="3"/>
  <c r="AL21" i="3"/>
  <c r="AK21" i="3"/>
  <c r="AJ21" i="3"/>
  <c r="AI21" i="3"/>
  <c r="AH21" i="3"/>
  <c r="AG21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D21" i="3"/>
  <c r="C21" i="3"/>
  <c r="B21" i="3"/>
  <c r="DP19" i="3"/>
  <c r="DO19" i="3"/>
  <c r="DN19" i="3"/>
  <c r="DM19" i="3"/>
  <c r="DL19" i="3"/>
  <c r="DK19" i="3"/>
  <c r="DJ19" i="3"/>
  <c r="DI19" i="3"/>
  <c r="DH19" i="3"/>
  <c r="DG19" i="3"/>
  <c r="DF19" i="3"/>
  <c r="DE19" i="3"/>
  <c r="DD19" i="3"/>
  <c r="DC19" i="3"/>
  <c r="DB19" i="3"/>
  <c r="DA19" i="3"/>
  <c r="CZ19" i="3"/>
  <c r="CY19" i="3"/>
  <c r="CX19" i="3"/>
  <c r="CW19" i="3"/>
  <c r="CV19" i="3"/>
  <c r="CU19" i="3"/>
  <c r="CT19" i="3"/>
  <c r="CS19" i="3"/>
  <c r="CR19" i="3"/>
  <c r="CQ19" i="3"/>
  <c r="CP19" i="3"/>
  <c r="CO19" i="3"/>
  <c r="CN19" i="3"/>
  <c r="CM19" i="3"/>
  <c r="CL19" i="3"/>
  <c r="CK19" i="3"/>
  <c r="CJ19" i="3"/>
  <c r="CI19" i="3"/>
  <c r="CH19" i="3"/>
  <c r="CG19" i="3"/>
  <c r="CF19" i="3"/>
  <c r="CE19" i="3"/>
  <c r="CD19" i="3"/>
  <c r="CC19" i="3"/>
  <c r="CB19" i="3"/>
  <c r="CA19" i="3"/>
  <c r="BZ19" i="3"/>
  <c r="BY19" i="3"/>
  <c r="BX19" i="3"/>
  <c r="BW19" i="3"/>
  <c r="BV19" i="3"/>
  <c r="BU19" i="3"/>
  <c r="BT19" i="3"/>
  <c r="BS19" i="3"/>
  <c r="BR19" i="3"/>
  <c r="BQ19" i="3"/>
  <c r="BP19" i="3"/>
  <c r="BO19" i="3"/>
  <c r="BN19" i="3"/>
  <c r="BM19" i="3"/>
  <c r="BL19" i="3"/>
  <c r="BK19" i="3"/>
  <c r="BJ19" i="3"/>
  <c r="BI19" i="3"/>
  <c r="BH19" i="3"/>
  <c r="BG19" i="3"/>
  <c r="BF19" i="3"/>
  <c r="BE19" i="3"/>
  <c r="BD19" i="3"/>
  <c r="BC19" i="3"/>
  <c r="BB19" i="3"/>
  <c r="BA19" i="3"/>
  <c r="AZ19" i="3"/>
  <c r="AY19" i="3"/>
  <c r="AX19" i="3"/>
  <c r="AW19" i="3"/>
  <c r="AV19" i="3"/>
  <c r="AU19" i="3"/>
  <c r="AT19" i="3"/>
  <c r="AS19" i="3"/>
  <c r="AR19" i="3"/>
  <c r="AQ19" i="3"/>
  <c r="AP19" i="3"/>
  <c r="AO19" i="3"/>
  <c r="AN19" i="3"/>
  <c r="AM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19" i="3"/>
  <c r="B19" i="3"/>
  <c r="DP18" i="3"/>
  <c r="DO18" i="3"/>
  <c r="DN18" i="3"/>
  <c r="DM18" i="3"/>
  <c r="DL18" i="3"/>
  <c r="DK18" i="3"/>
  <c r="DJ18" i="3"/>
  <c r="DI18" i="3"/>
  <c r="DH18" i="3"/>
  <c r="DG18" i="3"/>
  <c r="DF18" i="3"/>
  <c r="DE18" i="3"/>
  <c r="DD18" i="3"/>
  <c r="DC18" i="3"/>
  <c r="DB18" i="3"/>
  <c r="DA18" i="3"/>
  <c r="CZ18" i="3"/>
  <c r="CY18" i="3"/>
  <c r="CX18" i="3"/>
  <c r="CW18" i="3"/>
  <c r="CV18" i="3"/>
  <c r="CU18" i="3"/>
  <c r="CT18" i="3"/>
  <c r="CS18" i="3"/>
  <c r="CR18" i="3"/>
  <c r="CQ18" i="3"/>
  <c r="CP18" i="3"/>
  <c r="CO18" i="3"/>
  <c r="CN18" i="3"/>
  <c r="CM18" i="3"/>
  <c r="CL18" i="3"/>
  <c r="CK18" i="3"/>
  <c r="CJ18" i="3"/>
  <c r="CI18" i="3"/>
  <c r="CH18" i="3"/>
  <c r="CG18" i="3"/>
  <c r="CF18" i="3"/>
  <c r="CE18" i="3"/>
  <c r="CD18" i="3"/>
  <c r="CC18" i="3"/>
  <c r="CB18" i="3"/>
  <c r="CA18" i="3"/>
  <c r="BZ18" i="3"/>
  <c r="BY18" i="3"/>
  <c r="BX18" i="3"/>
  <c r="BW18" i="3"/>
  <c r="BV18" i="3"/>
  <c r="BU18" i="3"/>
  <c r="BT18" i="3"/>
  <c r="BS18" i="3"/>
  <c r="BR18" i="3"/>
  <c r="BQ18" i="3"/>
  <c r="BP18" i="3"/>
  <c r="BO18" i="3"/>
  <c r="BN18" i="3"/>
  <c r="BM18" i="3"/>
  <c r="BL18" i="3"/>
  <c r="BK18" i="3"/>
  <c r="BJ18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B18" i="3"/>
  <c r="DP17" i="3"/>
  <c r="DO17" i="3"/>
  <c r="DN17" i="3"/>
  <c r="DM17" i="3"/>
  <c r="DL17" i="3"/>
  <c r="DK17" i="3"/>
  <c r="DJ17" i="3"/>
  <c r="DI17" i="3"/>
  <c r="DH17" i="3"/>
  <c r="DG17" i="3"/>
  <c r="DF17" i="3"/>
  <c r="DE17" i="3"/>
  <c r="DD17" i="3"/>
  <c r="DC17" i="3"/>
  <c r="DB17" i="3"/>
  <c r="DA17" i="3"/>
  <c r="CZ17" i="3"/>
  <c r="CY17" i="3"/>
  <c r="CX17" i="3"/>
  <c r="CW17" i="3"/>
  <c r="CV17" i="3"/>
  <c r="CU17" i="3"/>
  <c r="CT17" i="3"/>
  <c r="CS17" i="3"/>
  <c r="CR17" i="3"/>
  <c r="CQ17" i="3"/>
  <c r="CP17" i="3"/>
  <c r="CO17" i="3"/>
  <c r="CN17" i="3"/>
  <c r="CM17" i="3"/>
  <c r="CL17" i="3"/>
  <c r="CK17" i="3"/>
  <c r="CJ17" i="3"/>
  <c r="CI17" i="3"/>
  <c r="CH17" i="3"/>
  <c r="CG17" i="3"/>
  <c r="CF17" i="3"/>
  <c r="CE17" i="3"/>
  <c r="CD17" i="3"/>
  <c r="CC17" i="3"/>
  <c r="CB17" i="3"/>
  <c r="CA17" i="3"/>
  <c r="BZ17" i="3"/>
  <c r="BY17" i="3"/>
  <c r="BX17" i="3"/>
  <c r="BW17" i="3"/>
  <c r="BV17" i="3"/>
  <c r="BU17" i="3"/>
  <c r="BT17" i="3"/>
  <c r="BS17" i="3"/>
  <c r="BR17" i="3"/>
  <c r="BQ17" i="3"/>
  <c r="BP17" i="3"/>
  <c r="BO17" i="3"/>
  <c r="BN17" i="3"/>
  <c r="BM17" i="3"/>
  <c r="BL17" i="3"/>
  <c r="BK17" i="3"/>
  <c r="BJ17" i="3"/>
  <c r="BI17" i="3"/>
  <c r="BH17" i="3"/>
  <c r="BG17" i="3"/>
  <c r="BF17" i="3"/>
  <c r="BE17" i="3"/>
  <c r="BD17" i="3"/>
  <c r="BC17" i="3"/>
  <c r="BB17" i="3"/>
  <c r="BA17" i="3"/>
  <c r="AZ17" i="3"/>
  <c r="AY17" i="3"/>
  <c r="AX17" i="3"/>
  <c r="AW17" i="3"/>
  <c r="AV17" i="3"/>
  <c r="AU17" i="3"/>
  <c r="AT17" i="3"/>
  <c r="AS17" i="3"/>
  <c r="AR17" i="3"/>
  <c r="AQ17" i="3"/>
  <c r="AP17" i="3"/>
  <c r="AO17" i="3"/>
  <c r="AN17" i="3"/>
  <c r="AM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C17" i="3"/>
  <c r="B17" i="3"/>
  <c r="DP15" i="3"/>
  <c r="DO15" i="3"/>
  <c r="DN15" i="3"/>
  <c r="DM15" i="3"/>
  <c r="DL15" i="3"/>
  <c r="DK15" i="3"/>
  <c r="DJ15" i="3"/>
  <c r="DI15" i="3"/>
  <c r="DH15" i="3"/>
  <c r="DG15" i="3"/>
  <c r="DF15" i="3"/>
  <c r="DE15" i="3"/>
  <c r="DD15" i="3"/>
  <c r="DC15" i="3"/>
  <c r="DB15" i="3"/>
  <c r="DA15" i="3"/>
  <c r="CZ15" i="3"/>
  <c r="CY15" i="3"/>
  <c r="CX15" i="3"/>
  <c r="CW15" i="3"/>
  <c r="CV15" i="3"/>
  <c r="CU15" i="3"/>
  <c r="CT15" i="3"/>
  <c r="CS15" i="3"/>
  <c r="CR15" i="3"/>
  <c r="CQ15" i="3"/>
  <c r="CP15" i="3"/>
  <c r="CO15" i="3"/>
  <c r="CN15" i="3"/>
  <c r="CM15" i="3"/>
  <c r="CL15" i="3"/>
  <c r="CK15" i="3"/>
  <c r="CJ15" i="3"/>
  <c r="CI15" i="3"/>
  <c r="CH15" i="3"/>
  <c r="CG15" i="3"/>
  <c r="CF15" i="3"/>
  <c r="CE15" i="3"/>
  <c r="CD15" i="3"/>
  <c r="CC15" i="3"/>
  <c r="CB15" i="3"/>
  <c r="CA15" i="3"/>
  <c r="BZ15" i="3"/>
  <c r="BY15" i="3"/>
  <c r="BX15" i="3"/>
  <c r="BW15" i="3"/>
  <c r="BV15" i="3"/>
  <c r="BU15" i="3"/>
  <c r="BT15" i="3"/>
  <c r="BS15" i="3"/>
  <c r="BR15" i="3"/>
  <c r="BQ15" i="3"/>
  <c r="BP15" i="3"/>
  <c r="BO15" i="3"/>
  <c r="BN15" i="3"/>
  <c r="BM15" i="3"/>
  <c r="BL15" i="3"/>
  <c r="BK15" i="3"/>
  <c r="BJ15" i="3"/>
  <c r="BI15" i="3"/>
  <c r="BH15" i="3"/>
  <c r="BG15" i="3"/>
  <c r="BF15" i="3"/>
  <c r="BE15" i="3"/>
  <c r="BD15" i="3"/>
  <c r="BC15" i="3"/>
  <c r="BB15" i="3"/>
  <c r="BA15" i="3"/>
  <c r="AZ15" i="3"/>
  <c r="AY15" i="3"/>
  <c r="AX15" i="3"/>
  <c r="AW15" i="3"/>
  <c r="AV15" i="3"/>
  <c r="AU15" i="3"/>
  <c r="AT15" i="3"/>
  <c r="AS15" i="3"/>
  <c r="AR15" i="3"/>
  <c r="AQ15" i="3"/>
  <c r="AP15" i="3"/>
  <c r="AO15" i="3"/>
  <c r="AN15" i="3"/>
  <c r="AM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C15" i="3"/>
  <c r="B15" i="3"/>
  <c r="DP14" i="3"/>
  <c r="DO14" i="3"/>
  <c r="DN14" i="3"/>
  <c r="DM14" i="3"/>
  <c r="DL14" i="3"/>
  <c r="DK14" i="3"/>
  <c r="DJ14" i="3"/>
  <c r="DI14" i="3"/>
  <c r="DH14" i="3"/>
  <c r="DG14" i="3"/>
  <c r="DF14" i="3"/>
  <c r="DE14" i="3"/>
  <c r="DD14" i="3"/>
  <c r="DC14" i="3"/>
  <c r="DB14" i="3"/>
  <c r="DA14" i="3"/>
  <c r="CZ14" i="3"/>
  <c r="CY14" i="3"/>
  <c r="CX14" i="3"/>
  <c r="CW14" i="3"/>
  <c r="CV14" i="3"/>
  <c r="CU14" i="3"/>
  <c r="CT14" i="3"/>
  <c r="CS14" i="3"/>
  <c r="CR14" i="3"/>
  <c r="CQ14" i="3"/>
  <c r="CP14" i="3"/>
  <c r="CO14" i="3"/>
  <c r="CN14" i="3"/>
  <c r="CM14" i="3"/>
  <c r="CL14" i="3"/>
  <c r="CK14" i="3"/>
  <c r="CJ14" i="3"/>
  <c r="CI14" i="3"/>
  <c r="CH14" i="3"/>
  <c r="CG14" i="3"/>
  <c r="CF14" i="3"/>
  <c r="CE14" i="3"/>
  <c r="CD14" i="3"/>
  <c r="CC14" i="3"/>
  <c r="CB14" i="3"/>
  <c r="CA14" i="3"/>
  <c r="BZ14" i="3"/>
  <c r="BY14" i="3"/>
  <c r="BX14" i="3"/>
  <c r="BW14" i="3"/>
  <c r="BV14" i="3"/>
  <c r="BU14" i="3"/>
  <c r="BT14" i="3"/>
  <c r="BS14" i="3"/>
  <c r="BR14" i="3"/>
  <c r="BQ14" i="3"/>
  <c r="BP14" i="3"/>
  <c r="BO14" i="3"/>
  <c r="BN14" i="3"/>
  <c r="BM14" i="3"/>
  <c r="BL14" i="3"/>
  <c r="BK14" i="3"/>
  <c r="BJ14" i="3"/>
  <c r="BI14" i="3"/>
  <c r="BH14" i="3"/>
  <c r="BG14" i="3"/>
  <c r="BF14" i="3"/>
  <c r="BE14" i="3"/>
  <c r="BD14" i="3"/>
  <c r="BC14" i="3"/>
  <c r="BB14" i="3"/>
  <c r="BA14" i="3"/>
  <c r="AZ14" i="3"/>
  <c r="AY14" i="3"/>
  <c r="AX14" i="3"/>
  <c r="AW14" i="3"/>
  <c r="AV14" i="3"/>
  <c r="AU14" i="3"/>
  <c r="AT14" i="3"/>
  <c r="AS14" i="3"/>
  <c r="AR14" i="3"/>
  <c r="AQ14" i="3"/>
  <c r="AP14" i="3"/>
  <c r="AO14" i="3"/>
  <c r="AN14" i="3"/>
  <c r="AM14" i="3"/>
  <c r="AL14" i="3"/>
  <c r="AK14" i="3"/>
  <c r="AJ14" i="3"/>
  <c r="AI14" i="3"/>
  <c r="AH14" i="3"/>
  <c r="AG14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B14" i="3"/>
  <c r="DP13" i="3"/>
  <c r="DO13" i="3"/>
  <c r="DN13" i="3"/>
  <c r="DM13" i="3"/>
  <c r="DL13" i="3"/>
  <c r="DK13" i="3"/>
  <c r="DJ13" i="3"/>
  <c r="DI13" i="3"/>
  <c r="DH13" i="3"/>
  <c r="DG13" i="3"/>
  <c r="DF13" i="3"/>
  <c r="DE13" i="3"/>
  <c r="DD13" i="3"/>
  <c r="DC13" i="3"/>
  <c r="DB13" i="3"/>
  <c r="DA13" i="3"/>
  <c r="CZ13" i="3"/>
  <c r="CY13" i="3"/>
  <c r="CX13" i="3"/>
  <c r="CW13" i="3"/>
  <c r="CV13" i="3"/>
  <c r="CU13" i="3"/>
  <c r="CT13" i="3"/>
  <c r="CS13" i="3"/>
  <c r="CR13" i="3"/>
  <c r="CQ13" i="3"/>
  <c r="CP13" i="3"/>
  <c r="CO13" i="3"/>
  <c r="CN13" i="3"/>
  <c r="CM13" i="3"/>
  <c r="CL13" i="3"/>
  <c r="CK13" i="3"/>
  <c r="CJ13" i="3"/>
  <c r="CI13" i="3"/>
  <c r="CH13" i="3"/>
  <c r="CG13" i="3"/>
  <c r="CF13" i="3"/>
  <c r="CE13" i="3"/>
  <c r="CD13" i="3"/>
  <c r="CC13" i="3"/>
  <c r="CB13" i="3"/>
  <c r="CA13" i="3"/>
  <c r="BZ13" i="3"/>
  <c r="BY13" i="3"/>
  <c r="BX13" i="3"/>
  <c r="BW13" i="3"/>
  <c r="BV13" i="3"/>
  <c r="BU13" i="3"/>
  <c r="BT13" i="3"/>
  <c r="BS13" i="3"/>
  <c r="BR13" i="3"/>
  <c r="BQ13" i="3"/>
  <c r="BP13" i="3"/>
  <c r="BO13" i="3"/>
  <c r="BN13" i="3"/>
  <c r="BM13" i="3"/>
  <c r="BL13" i="3"/>
  <c r="BK13" i="3"/>
  <c r="BJ13" i="3"/>
  <c r="BI13" i="3"/>
  <c r="BH13" i="3"/>
  <c r="BG13" i="3"/>
  <c r="BF13" i="3"/>
  <c r="BE13" i="3"/>
  <c r="BD13" i="3"/>
  <c r="BC13" i="3"/>
  <c r="BB13" i="3"/>
  <c r="BA13" i="3"/>
  <c r="AZ13" i="3"/>
  <c r="AY13" i="3"/>
  <c r="AX13" i="3"/>
  <c r="AW13" i="3"/>
  <c r="AV13" i="3"/>
  <c r="AU13" i="3"/>
  <c r="AT13" i="3"/>
  <c r="AS13" i="3"/>
  <c r="AR13" i="3"/>
  <c r="AQ13" i="3"/>
  <c r="AP13" i="3"/>
  <c r="AO13" i="3"/>
  <c r="AN13" i="3"/>
  <c r="AM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B13" i="3"/>
  <c r="DP12" i="3"/>
  <c r="DO12" i="3"/>
  <c r="DN12" i="3"/>
  <c r="DM12" i="3"/>
  <c r="DL12" i="3"/>
  <c r="DK12" i="3"/>
  <c r="DJ12" i="3"/>
  <c r="DI12" i="3"/>
  <c r="DH12" i="3"/>
  <c r="DG12" i="3"/>
  <c r="DF12" i="3"/>
  <c r="DE12" i="3"/>
  <c r="DD12" i="3"/>
  <c r="DC12" i="3"/>
  <c r="DB12" i="3"/>
  <c r="DA12" i="3"/>
  <c r="CZ12" i="3"/>
  <c r="CY12" i="3"/>
  <c r="CX12" i="3"/>
  <c r="CW12" i="3"/>
  <c r="CV12" i="3"/>
  <c r="CU12" i="3"/>
  <c r="CT12" i="3"/>
  <c r="CS12" i="3"/>
  <c r="CR12" i="3"/>
  <c r="CQ12" i="3"/>
  <c r="CP12" i="3"/>
  <c r="CO12" i="3"/>
  <c r="CN12" i="3"/>
  <c r="CM12" i="3"/>
  <c r="CL12" i="3"/>
  <c r="CK12" i="3"/>
  <c r="CJ12" i="3"/>
  <c r="CI12" i="3"/>
  <c r="CH12" i="3"/>
  <c r="CG12" i="3"/>
  <c r="CF12" i="3"/>
  <c r="CE12" i="3"/>
  <c r="CD12" i="3"/>
  <c r="CC12" i="3"/>
  <c r="CB12" i="3"/>
  <c r="CA12" i="3"/>
  <c r="BZ12" i="3"/>
  <c r="BY12" i="3"/>
  <c r="BX12" i="3"/>
  <c r="BW12" i="3"/>
  <c r="BV12" i="3"/>
  <c r="BU12" i="3"/>
  <c r="BT12" i="3"/>
  <c r="BS12" i="3"/>
  <c r="BR12" i="3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C12" i="3"/>
  <c r="B12" i="3"/>
  <c r="DP11" i="3"/>
  <c r="DO11" i="3"/>
  <c r="DN11" i="3"/>
  <c r="DM11" i="3"/>
  <c r="DL11" i="3"/>
  <c r="DK11" i="3"/>
  <c r="DJ11" i="3"/>
  <c r="DI11" i="3"/>
  <c r="DH11" i="3"/>
  <c r="DG11" i="3"/>
  <c r="DF11" i="3"/>
  <c r="DE11" i="3"/>
  <c r="DD11" i="3"/>
  <c r="DC11" i="3"/>
  <c r="DB11" i="3"/>
  <c r="DA11" i="3"/>
  <c r="CZ11" i="3"/>
  <c r="CY11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CL11" i="3"/>
  <c r="CK11" i="3"/>
  <c r="CJ11" i="3"/>
  <c r="CI11" i="3"/>
  <c r="CH11" i="3"/>
  <c r="CG11" i="3"/>
  <c r="CF11" i="3"/>
  <c r="CE11" i="3"/>
  <c r="CD11" i="3"/>
  <c r="CC11" i="3"/>
  <c r="CB11" i="3"/>
  <c r="CA11" i="3"/>
  <c r="BZ11" i="3"/>
  <c r="BY11" i="3"/>
  <c r="BX11" i="3"/>
  <c r="BW11" i="3"/>
  <c r="BV11" i="3"/>
  <c r="BU11" i="3"/>
  <c r="BT11" i="3"/>
  <c r="BS11" i="3"/>
  <c r="BR11" i="3"/>
  <c r="BQ11" i="3"/>
  <c r="BP11" i="3"/>
  <c r="BO11" i="3"/>
  <c r="BN11" i="3"/>
  <c r="BM11" i="3"/>
  <c r="BL11" i="3"/>
  <c r="BK11" i="3"/>
  <c r="BJ11" i="3"/>
  <c r="BI11" i="3"/>
  <c r="BH11" i="3"/>
  <c r="BG11" i="3"/>
  <c r="BF11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B11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B10" i="3"/>
  <c r="DP9" i="3"/>
  <c r="DO9" i="3"/>
  <c r="DN9" i="3"/>
  <c r="DM9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B9" i="3"/>
  <c r="DP8" i="3"/>
  <c r="DO8" i="3"/>
  <c r="DN8" i="3"/>
  <c r="DM8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8" i="3"/>
  <c r="DP7" i="3"/>
  <c r="DO7" i="3"/>
  <c r="DN7" i="3"/>
  <c r="DM7" i="3"/>
  <c r="DL7" i="3"/>
  <c r="DK7" i="3"/>
  <c r="DJ7" i="3"/>
  <c r="DI7" i="3"/>
  <c r="DH7" i="3"/>
  <c r="DG7" i="3"/>
  <c r="DF7" i="3"/>
  <c r="DE7" i="3"/>
  <c r="DD7" i="3"/>
  <c r="DC7" i="3"/>
  <c r="DB7" i="3"/>
  <c r="DA7" i="3"/>
  <c r="CZ7" i="3"/>
  <c r="CY7" i="3"/>
  <c r="CX7" i="3"/>
  <c r="CW7" i="3"/>
  <c r="CV7" i="3"/>
  <c r="CU7" i="3"/>
  <c r="CT7" i="3"/>
  <c r="CS7" i="3"/>
  <c r="CR7" i="3"/>
  <c r="CQ7" i="3"/>
  <c r="CP7" i="3"/>
  <c r="CO7" i="3"/>
  <c r="CN7" i="3"/>
  <c r="CM7" i="3"/>
  <c r="CL7" i="3"/>
  <c r="CK7" i="3"/>
  <c r="CJ7" i="3"/>
  <c r="CI7" i="3"/>
  <c r="CH7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F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DP6" i="3"/>
  <c r="DO6" i="3"/>
  <c r="DN6" i="3"/>
  <c r="DM6" i="3"/>
  <c r="DL6" i="3"/>
  <c r="DK6" i="3"/>
  <c r="DJ6" i="3"/>
  <c r="DI6" i="3"/>
  <c r="DH6" i="3"/>
  <c r="DG6" i="3"/>
  <c r="DF6" i="3"/>
  <c r="DE6" i="3"/>
  <c r="DD6" i="3"/>
  <c r="DC6" i="3"/>
  <c r="DB6" i="3"/>
  <c r="DA6" i="3"/>
  <c r="CZ6" i="3"/>
  <c r="CY6" i="3"/>
  <c r="CX6" i="3"/>
  <c r="CW6" i="3"/>
  <c r="CV6" i="3"/>
  <c r="CU6" i="3"/>
  <c r="CT6" i="3"/>
  <c r="CS6" i="3"/>
  <c r="CR6" i="3"/>
  <c r="CQ6" i="3"/>
  <c r="CP6" i="3"/>
  <c r="CO6" i="3"/>
  <c r="CN6" i="3"/>
  <c r="CM6" i="3"/>
  <c r="CL6" i="3"/>
  <c r="CK6" i="3"/>
  <c r="CJ6" i="3"/>
  <c r="CI6" i="3"/>
  <c r="CH6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M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B6" i="3"/>
  <c r="DP5" i="3"/>
  <c r="DO5" i="3"/>
  <c r="DN5" i="3"/>
  <c r="DM5" i="3"/>
  <c r="DL5" i="3"/>
  <c r="DK5" i="3"/>
  <c r="DJ5" i="3"/>
  <c r="DI5" i="3"/>
  <c r="DH5" i="3"/>
  <c r="DG5" i="3"/>
  <c r="DF5" i="3"/>
  <c r="DE5" i="3"/>
  <c r="DD5" i="3"/>
  <c r="DC5" i="3"/>
  <c r="DB5" i="3"/>
  <c r="DA5" i="3"/>
  <c r="CZ5" i="3"/>
  <c r="CY5" i="3"/>
  <c r="CX5" i="3"/>
  <c r="CW5" i="3"/>
  <c r="CV5" i="3"/>
  <c r="CU5" i="3"/>
  <c r="CT5" i="3"/>
  <c r="CS5" i="3"/>
  <c r="CR5" i="3"/>
  <c r="CQ5" i="3"/>
  <c r="CP5" i="3"/>
  <c r="CO5" i="3"/>
  <c r="CN5" i="3"/>
  <c r="CM5" i="3"/>
  <c r="CL5" i="3"/>
  <c r="CK5" i="3"/>
  <c r="CJ5" i="3"/>
  <c r="CI5" i="3"/>
  <c r="CH5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T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B5" i="3"/>
  <c r="DP4" i="3"/>
  <c r="DO4" i="3"/>
  <c r="DN4" i="3"/>
  <c r="DM4" i="3"/>
  <c r="DL4" i="3"/>
  <c r="DK4" i="3"/>
  <c r="DJ4" i="3"/>
  <c r="DI4" i="3"/>
  <c r="DH4" i="3"/>
  <c r="DG4" i="3"/>
  <c r="DF4" i="3"/>
  <c r="DE4" i="3"/>
  <c r="DD4" i="3"/>
  <c r="DC4" i="3"/>
  <c r="DB4" i="3"/>
  <c r="DA4" i="3"/>
  <c r="CZ4" i="3"/>
  <c r="CY4" i="3"/>
  <c r="CX4" i="3"/>
  <c r="CW4" i="3"/>
  <c r="CV4" i="3"/>
  <c r="CU4" i="3"/>
  <c r="CT4" i="3"/>
  <c r="CS4" i="3"/>
  <c r="CR4" i="3"/>
  <c r="CQ4" i="3"/>
  <c r="CP4" i="3"/>
  <c r="CO4" i="3"/>
  <c r="CN4" i="3"/>
  <c r="CM4" i="3"/>
  <c r="CL4" i="3"/>
  <c r="CK4" i="3"/>
  <c r="CJ4" i="3"/>
  <c r="CI4" i="3"/>
  <c r="CH4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AC366" i="2" l="1"/>
  <c r="H292" i="2" s="1"/>
  <c r="N59" i="2" s="1"/>
  <c r="I292" i="2"/>
  <c r="I269" i="2"/>
  <c r="K269" i="2" s="1"/>
  <c r="K268" i="2"/>
  <c r="Z331" i="2"/>
  <c r="M223" i="2"/>
  <c r="B7" i="3"/>
  <c r="C7" i="3"/>
  <c r="O10" i="2"/>
  <c r="W75" i="5"/>
  <c r="W74" i="5"/>
  <c r="K275" i="2"/>
  <c r="K248" i="2"/>
  <c r="R283" i="2"/>
  <c r="K236" i="2"/>
  <c r="K245" i="2"/>
  <c r="K226" i="2"/>
  <c r="K276" i="2"/>
  <c r="I233" i="2"/>
  <c r="K233" i="2" s="1"/>
  <c r="K271" i="2"/>
  <c r="Z363" i="2"/>
  <c r="AB363" i="2" s="1"/>
  <c r="R279" i="2"/>
  <c r="K266" i="2"/>
  <c r="AB364" i="2"/>
  <c r="K242" i="2"/>
  <c r="R256" i="2"/>
  <c r="I267" i="2"/>
  <c r="K267" i="2" s="1"/>
  <c r="K283" i="2"/>
  <c r="O284" i="2" s="1"/>
  <c r="AB356" i="2"/>
  <c r="K231" i="2"/>
  <c r="AB357" i="2"/>
  <c r="K256" i="2"/>
  <c r="R262" i="2"/>
  <c r="K262" i="2"/>
  <c r="O264" i="2" s="1"/>
  <c r="K249" i="2"/>
  <c r="S50" i="5"/>
  <c r="S49" i="5"/>
  <c r="S52" i="5"/>
  <c r="S61" i="5"/>
  <c r="S44" i="5"/>
  <c r="S46" i="5"/>
  <c r="S41" i="5"/>
  <c r="S35" i="5"/>
  <c r="S43" i="5"/>
  <c r="S45" i="5"/>
  <c r="S53" i="5"/>
  <c r="S36" i="5"/>
  <c r="S47" i="5"/>
  <c r="S38" i="5"/>
  <c r="S37" i="5"/>
  <c r="S40" i="5"/>
  <c r="S48" i="5"/>
  <c r="S56" i="5"/>
  <c r="S39" i="5"/>
  <c r="S51" i="5"/>
  <c r="S54" i="5"/>
  <c r="S57" i="5"/>
  <c r="S42" i="5"/>
  <c r="S60" i="5"/>
  <c r="S55" i="5"/>
  <c r="S59" i="5"/>
  <c r="S62" i="5"/>
  <c r="S32" i="5"/>
  <c r="S33" i="5"/>
  <c r="S34" i="5"/>
  <c r="S24" i="5"/>
  <c r="S21" i="5"/>
  <c r="S20" i="5"/>
  <c r="S15" i="5"/>
  <c r="S23" i="5"/>
  <c r="S25" i="5"/>
  <c r="S22" i="5"/>
  <c r="S19" i="5"/>
  <c r="S18" i="5"/>
  <c r="S17" i="5"/>
  <c r="S16" i="5"/>
  <c r="S14" i="5"/>
  <c r="S28" i="5"/>
  <c r="S26" i="5"/>
  <c r="S27" i="5"/>
  <c r="S31" i="5"/>
  <c r="S30" i="5"/>
  <c r="S29" i="5"/>
  <c r="S12" i="5"/>
  <c r="S11" i="5"/>
  <c r="S13" i="5"/>
  <c r="S10" i="5"/>
  <c r="S9" i="5"/>
  <c r="S8" i="5"/>
  <c r="S2" i="5"/>
  <c r="S5" i="5"/>
  <c r="S7" i="5"/>
  <c r="S4" i="5"/>
  <c r="S3" i="5"/>
  <c r="S6" i="5"/>
  <c r="P287" i="2"/>
  <c r="P65" i="2"/>
  <c r="O279" i="2" l="1"/>
  <c r="X75" i="5"/>
  <c r="X74" i="5"/>
  <c r="S64" i="5"/>
  <c r="F47" i="5" s="1"/>
  <c r="S65" i="5"/>
  <c r="R237" i="2"/>
  <c r="O257" i="2"/>
  <c r="AC354" i="2"/>
  <c r="H339" i="2" s="1"/>
  <c r="AC360" i="2"/>
  <c r="H344" i="2" s="1"/>
  <c r="O238" i="2"/>
  <c r="O271" i="2"/>
  <c r="R272" i="2"/>
  <c r="F49" i="5" l="1"/>
  <c r="J49" i="5"/>
  <c r="Y74" i="5"/>
  <c r="Y75" i="5"/>
  <c r="H57" i="2"/>
  <c r="O160" i="2"/>
  <c r="O166" i="2"/>
  <c r="O150" i="2"/>
  <c r="O154" i="2"/>
  <c r="I344" i="2"/>
  <c r="I339" i="2"/>
  <c r="O70" i="2" l="1"/>
  <c r="M222" i="2"/>
  <c r="I222" i="2" s="1"/>
  <c r="F48" i="2"/>
  <c r="I48" i="2" s="1"/>
  <c r="F40" i="2"/>
  <c r="I40" i="2" s="1"/>
  <c r="F46" i="2"/>
  <c r="I46" i="2" s="1"/>
  <c r="F38" i="2"/>
  <c r="I38" i="2" s="1"/>
  <c r="F44" i="2"/>
  <c r="I44" i="2" s="1"/>
  <c r="F36" i="2"/>
  <c r="I36" i="2" s="1"/>
  <c r="F42" i="2"/>
  <c r="I42" i="2" s="1"/>
  <c r="U352" i="2"/>
  <c r="AB352" i="2" s="1"/>
  <c r="U348" i="2"/>
  <c r="AB348" i="2" s="1"/>
  <c r="U342" i="2"/>
  <c r="AB342" i="2" s="1"/>
  <c r="U336" i="2"/>
  <c r="AB336" i="2" s="1"/>
  <c r="X322" i="2"/>
  <c r="AB322" i="2" s="1"/>
  <c r="X316" i="2"/>
  <c r="AB316" i="2" s="1"/>
  <c r="X307" i="2"/>
  <c r="AB307" i="2" s="1"/>
  <c r="X301" i="2"/>
  <c r="AB301" i="2" s="1"/>
  <c r="U332" i="2"/>
  <c r="AB332" i="2" s="1"/>
  <c r="U325" i="2"/>
  <c r="U319" i="2"/>
  <c r="U313" i="2"/>
  <c r="U304" i="2"/>
  <c r="U298" i="2"/>
  <c r="U343" i="2"/>
  <c r="AB343" i="2" s="1"/>
  <c r="X303" i="2"/>
  <c r="AB303" i="2" s="1"/>
  <c r="U320" i="2"/>
  <c r="U300" i="2"/>
  <c r="U351" i="2"/>
  <c r="AB351" i="2" s="1"/>
  <c r="U345" i="2"/>
  <c r="AB345" i="2" s="1"/>
  <c r="U339" i="2"/>
  <c r="AB339" i="2" s="1"/>
  <c r="U335" i="2"/>
  <c r="AB335" i="2" s="1"/>
  <c r="X320" i="2"/>
  <c r="AB320" i="2" s="1"/>
  <c r="X314" i="2"/>
  <c r="AB314" i="2" s="1"/>
  <c r="X306" i="2"/>
  <c r="AB306" i="2" s="1"/>
  <c r="X300" i="2"/>
  <c r="AB300" i="2" s="1"/>
  <c r="U331" i="2"/>
  <c r="AB331" i="2" s="1"/>
  <c r="U323" i="2"/>
  <c r="U317" i="2"/>
  <c r="U309" i="2"/>
  <c r="U303" i="2"/>
  <c r="U297" i="2"/>
  <c r="U350" i="2"/>
  <c r="AB350" i="2" s="1"/>
  <c r="U344" i="2"/>
  <c r="AB344" i="2" s="1"/>
  <c r="U338" i="2"/>
  <c r="AB338" i="2" s="1"/>
  <c r="X325" i="2"/>
  <c r="AB325" i="2" s="1"/>
  <c r="X319" i="2"/>
  <c r="AB319" i="2" s="1"/>
  <c r="X313" i="2"/>
  <c r="AB313" i="2" s="1"/>
  <c r="X304" i="2"/>
  <c r="AB304" i="2" s="1"/>
  <c r="X298" i="2"/>
  <c r="AB298" i="2" s="1"/>
  <c r="U329" i="2"/>
  <c r="AB329" i="2" s="1"/>
  <c r="U322" i="2"/>
  <c r="U316" i="2"/>
  <c r="U307" i="2"/>
  <c r="U301" i="2"/>
  <c r="U349" i="2"/>
  <c r="AB349" i="2" s="1"/>
  <c r="U337" i="2"/>
  <c r="AB337" i="2" s="1"/>
  <c r="X323" i="2"/>
  <c r="AB323" i="2" s="1"/>
  <c r="X317" i="2"/>
  <c r="AB317" i="2" s="1"/>
  <c r="X309" i="2"/>
  <c r="AB309" i="2" s="1"/>
  <c r="X297" i="2"/>
  <c r="AB297" i="2" s="1"/>
  <c r="U327" i="2"/>
  <c r="AB327" i="2" s="1"/>
  <c r="U314" i="2"/>
  <c r="U306" i="2"/>
  <c r="Z75" i="5"/>
  <c r="Z74" i="5"/>
  <c r="N344" i="2"/>
  <c r="H26" i="2"/>
  <c r="H31" i="2"/>
  <c r="L38" i="2"/>
  <c r="O50" i="2"/>
  <c r="M26" i="2"/>
  <c r="H29" i="2"/>
  <c r="N292" i="2"/>
  <c r="N339" i="2"/>
  <c r="H33" i="2"/>
  <c r="H27" i="2"/>
  <c r="O48" i="2"/>
  <c r="O214" i="2"/>
  <c r="O16" i="2" s="1"/>
  <c r="O68" i="2"/>
  <c r="P68" i="2"/>
  <c r="O126" i="2"/>
  <c r="K222" i="2" l="1"/>
  <c r="O229" i="2" s="1"/>
  <c r="K285" i="2" s="1"/>
  <c r="R228" i="2"/>
  <c r="I285" i="2" s="1"/>
  <c r="AC346" i="2"/>
  <c r="H326" i="2" s="1"/>
  <c r="N326" i="2" s="1"/>
  <c r="AC334" i="2"/>
  <c r="H311" i="2" s="1"/>
  <c r="N311" i="2" s="1"/>
  <c r="AC293" i="2"/>
  <c r="H301" i="2" s="1"/>
  <c r="AA74" i="5"/>
  <c r="AA75" i="5"/>
  <c r="F50" i="2"/>
  <c r="I50" i="2" s="1"/>
  <c r="F52" i="2"/>
  <c r="I52" i="2" s="1"/>
  <c r="M29" i="2" l="1"/>
  <c r="I352" i="2"/>
  <c r="M31" i="2" s="1"/>
  <c r="I326" i="2"/>
  <c r="I311" i="2"/>
  <c r="N301" i="2"/>
  <c r="N352" i="2" s="1"/>
  <c r="M33" i="2" s="1"/>
  <c r="I301" i="2"/>
  <c r="AD329" i="2"/>
  <c r="AC73" i="5"/>
  <c r="AB74" i="5"/>
  <c r="AB75" i="5"/>
  <c r="AC75" i="5" l="1"/>
  <c r="AC74" i="5"/>
  <c r="AD73" i="5"/>
  <c r="AD74" i="5" l="1"/>
  <c r="AE73" i="5"/>
  <c r="AD75" i="5"/>
  <c r="AE75" i="5" l="1"/>
  <c r="AF73" i="5"/>
  <c r="AE74" i="5"/>
  <c r="AF75" i="5" l="1"/>
  <c r="AF74" i="5"/>
  <c r="AG73" i="5"/>
  <c r="AG75" i="5" l="1"/>
  <c r="AH73" i="5"/>
  <c r="AG74" i="5"/>
  <c r="AH75" i="5" l="1"/>
  <c r="AH74" i="5"/>
  <c r="AI73" i="5"/>
  <c r="AI74" i="5" l="1"/>
  <c r="AJ73" i="5"/>
  <c r="AI75" i="5"/>
  <c r="AJ75" i="5" l="1"/>
  <c r="AJ74" i="5"/>
  <c r="AK73" i="5"/>
  <c r="AK75" i="5" l="1"/>
  <c r="AL73" i="5"/>
  <c r="AK74" i="5"/>
  <c r="AM73" i="5" l="1"/>
  <c r="AL74" i="5"/>
  <c r="AL75" i="5"/>
  <c r="AM75" i="5" l="1"/>
  <c r="AM74" i="5"/>
  <c r="AN73" i="5"/>
  <c r="AO73" i="5" l="1"/>
  <c r="AN74" i="5"/>
  <c r="AN75" i="5"/>
  <c r="AP73" i="5" l="1"/>
  <c r="AO75" i="5"/>
  <c r="AO74" i="5"/>
  <c r="AP75" i="5" l="1"/>
  <c r="AQ73" i="5"/>
  <c r="AP74" i="5"/>
  <c r="AQ74" i="5" l="1"/>
  <c r="AQ75" i="5"/>
  <c r="AR73" i="5"/>
  <c r="AR74" i="5" l="1"/>
  <c r="AS73" i="5"/>
  <c r="AR75" i="5"/>
  <c r="AS74" i="5" l="1"/>
  <c r="AT73" i="5"/>
  <c r="AS75" i="5"/>
  <c r="AU73" i="5" l="1"/>
  <c r="AT75" i="5"/>
  <c r="AT74" i="5"/>
  <c r="AV73" i="5" l="1"/>
  <c r="AU75" i="5"/>
  <c r="AU74" i="5"/>
  <c r="AW73" i="5" l="1"/>
  <c r="AV74" i="5"/>
  <c r="AV75" i="5"/>
  <c r="AX73" i="5" l="1"/>
  <c r="AW75" i="5"/>
  <c r="AW74" i="5"/>
  <c r="AX75" i="5" l="1"/>
  <c r="AX74" i="5"/>
  <c r="AY73" i="5"/>
  <c r="AY74" i="5" l="1"/>
  <c r="AY75" i="5"/>
  <c r="AZ73" i="5"/>
  <c r="AZ74" i="5" l="1"/>
  <c r="BA73" i="5"/>
  <c r="AZ75" i="5"/>
  <c r="BB73" i="5" l="1"/>
  <c r="BA74" i="5"/>
  <c r="BA75" i="5"/>
  <c r="BC73" i="5" l="1"/>
  <c r="BB74" i="5"/>
  <c r="BB75" i="5"/>
  <c r="BD73" i="5" l="1"/>
  <c r="BC75" i="5"/>
  <c r="BC74" i="5"/>
  <c r="BE73" i="5" l="1"/>
  <c r="BD74" i="5"/>
  <c r="BD75" i="5"/>
  <c r="BE75" i="5" l="1"/>
  <c r="BF73" i="5"/>
  <c r="BE74" i="5"/>
  <c r="BF74" i="5" l="1"/>
  <c r="BF75" i="5"/>
  <c r="BG73" i="5"/>
  <c r="BG74" i="5" l="1"/>
  <c r="BH73" i="5"/>
  <c r="BG75" i="5"/>
  <c r="BH74" i="5" l="1"/>
  <c r="BH75" i="5"/>
  <c r="BI73" i="5"/>
  <c r="BI74" i="5" l="1"/>
  <c r="BJ73" i="5"/>
  <c r="BI75" i="5"/>
  <c r="BJ75" i="5" l="1"/>
  <c r="BJ74" i="5"/>
  <c r="BK73" i="5"/>
  <c r="BL73" i="5" l="1"/>
  <c r="BK75" i="5"/>
  <c r="BK74" i="5"/>
  <c r="BM73" i="5" l="1"/>
  <c r="BL74" i="5"/>
  <c r="BL75" i="5"/>
  <c r="BN73" i="5" l="1"/>
  <c r="BM74" i="5"/>
  <c r="BM75" i="5"/>
  <c r="BN75" i="5" l="1"/>
  <c r="BO73" i="5"/>
  <c r="BN74" i="5"/>
  <c r="BO74" i="5" l="1"/>
  <c r="BO75" i="5"/>
  <c r="BP73" i="5"/>
  <c r="BP74" i="5" l="1"/>
  <c r="BP75" i="5"/>
  <c r="BQ73" i="5"/>
  <c r="BQ75" i="5" l="1"/>
  <c r="BQ74" i="5"/>
  <c r="BR73" i="5"/>
  <c r="BR74" i="5" l="1"/>
  <c r="BS73" i="5"/>
  <c r="BR75" i="5"/>
  <c r="BS75" i="5" l="1"/>
  <c r="BT73" i="5"/>
  <c r="BS74" i="5"/>
  <c r="BU73" i="5" l="1"/>
  <c r="BT74" i="5"/>
  <c r="BT75" i="5"/>
  <c r="BU75" i="5" l="1"/>
  <c r="BU74" i="5"/>
  <c r="BV73" i="5"/>
  <c r="BV75" i="5" l="1"/>
  <c r="BW73" i="5"/>
  <c r="BV74" i="5"/>
  <c r="BX73" i="5" l="1"/>
  <c r="BW74" i="5"/>
  <c r="BW75" i="5"/>
  <c r="BX75" i="5" l="1"/>
  <c r="BY73" i="5"/>
  <c r="BX74" i="5"/>
  <c r="BY74" i="5" l="1"/>
  <c r="BY75" i="5"/>
  <c r="BZ73" i="5"/>
  <c r="BZ75" i="5" l="1"/>
  <c r="CA73" i="5"/>
  <c r="BZ74" i="5"/>
  <c r="CA74" i="5" l="1"/>
  <c r="CB73" i="5"/>
  <c r="CA75" i="5"/>
  <c r="CB74" i="5" l="1"/>
  <c r="CB75" i="5"/>
  <c r="CC73" i="5"/>
  <c r="CC75" i="5" l="1"/>
  <c r="CD73" i="5"/>
  <c r="CC74" i="5"/>
  <c r="CD74" i="5" l="1"/>
  <c r="CD75" i="5"/>
  <c r="CE73" i="5"/>
  <c r="CE74" i="5" l="1"/>
  <c r="CF73" i="5"/>
  <c r="CE75" i="5"/>
  <c r="CF75" i="5" l="1"/>
  <c r="CG73" i="5"/>
  <c r="CF74" i="5"/>
  <c r="CH73" i="5" l="1"/>
  <c r="CG74" i="5"/>
  <c r="CG75" i="5"/>
  <c r="CH74" i="5" l="1"/>
  <c r="CH75" i="5"/>
  <c r="CI73" i="5"/>
  <c r="CI75" i="5" l="1"/>
  <c r="CI74" i="5"/>
  <c r="CJ73" i="5"/>
  <c r="CK73" i="5" l="1"/>
  <c r="CJ74" i="5"/>
  <c r="CJ75" i="5"/>
  <c r="CK75" i="5" l="1"/>
  <c r="CL73" i="5"/>
  <c r="CK74" i="5"/>
  <c r="CL75" i="5" l="1"/>
  <c r="CM73" i="5"/>
  <c r="CL74" i="5"/>
  <c r="CM74" i="5" l="1"/>
  <c r="CN73" i="5"/>
  <c r="CM75" i="5"/>
  <c r="CN74" i="5" l="1"/>
  <c r="CN75" i="5"/>
  <c r="CO73" i="5"/>
  <c r="CO74" i="5" l="1"/>
  <c r="CP73" i="5"/>
  <c r="CO75" i="5"/>
  <c r="CQ73" i="5" l="1"/>
  <c r="CP74" i="5"/>
  <c r="CP75" i="5"/>
  <c r="CQ75" i="5" l="1"/>
  <c r="CR73" i="5"/>
  <c r="CQ74" i="5"/>
  <c r="CS73" i="5" l="1"/>
  <c r="CR74" i="5"/>
  <c r="CR75" i="5"/>
  <c r="CS75" i="5" l="1"/>
  <c r="CT73" i="5"/>
  <c r="CS74" i="5"/>
  <c r="CT75" i="5" l="1"/>
  <c r="CU73" i="5"/>
  <c r="CT74" i="5"/>
  <c r="CU74" i="5" l="1"/>
  <c r="CV73" i="5"/>
  <c r="CU75" i="5"/>
  <c r="CV74" i="5" l="1"/>
  <c r="CV75" i="5"/>
  <c r="CW73" i="5"/>
  <c r="CW74" i="5" l="1"/>
  <c r="CX73" i="5"/>
  <c r="CW75" i="5"/>
  <c r="CY73" i="5" l="1"/>
  <c r="CX74" i="5"/>
  <c r="CX75" i="5"/>
  <c r="CY75" i="5" l="1"/>
  <c r="CZ73" i="5"/>
  <c r="CY74" i="5"/>
  <c r="DA73" i="5" l="1"/>
  <c r="CZ74" i="5"/>
  <c r="CZ75" i="5"/>
  <c r="DA75" i="5" l="1"/>
  <c r="DB73" i="5"/>
  <c r="DA74" i="5"/>
  <c r="DB75" i="5" l="1"/>
  <c r="DB74" i="5"/>
  <c r="DC73" i="5"/>
  <c r="DC74" i="5" l="1"/>
  <c r="DD73" i="5"/>
  <c r="DC75" i="5"/>
  <c r="DD74" i="5" l="1"/>
  <c r="DD75" i="5"/>
  <c r="DE73" i="5"/>
  <c r="DE74" i="5" l="1"/>
  <c r="DE75" i="5"/>
  <c r="DF73" i="5"/>
  <c r="DG73" i="5" l="1"/>
  <c r="DF74" i="5"/>
  <c r="DF75" i="5"/>
  <c r="DG75" i="5" l="1"/>
  <c r="DH73" i="5"/>
  <c r="DG74" i="5"/>
  <c r="DI73" i="5" l="1"/>
  <c r="DH74" i="5"/>
  <c r="DH75" i="5"/>
  <c r="DI75" i="5" l="1"/>
  <c r="DJ73" i="5"/>
  <c r="DI74" i="5"/>
  <c r="DJ75" i="5" l="1"/>
  <c r="DK73" i="5"/>
  <c r="DJ74" i="5"/>
  <c r="DK74" i="5" l="1"/>
  <c r="DL73" i="5"/>
  <c r="DK75" i="5"/>
  <c r="DL74" i="5" l="1"/>
  <c r="DL75" i="5"/>
  <c r="DM73" i="5"/>
  <c r="DM74" i="5" l="1"/>
  <c r="DM75" i="5"/>
  <c r="DN73" i="5"/>
  <c r="DN74" i="5" l="1"/>
  <c r="DO73" i="5"/>
  <c r="DN75" i="5"/>
  <c r="DO75" i="5" l="1"/>
  <c r="DP73" i="5"/>
  <c r="DO74" i="5"/>
  <c r="DQ73" i="5" l="1"/>
  <c r="DP74" i="5"/>
  <c r="DP75" i="5"/>
  <c r="DQ75" i="5" l="1"/>
  <c r="DR73" i="5"/>
  <c r="DQ74" i="5"/>
  <c r="DR75" i="5" l="1"/>
  <c r="DS73" i="5"/>
  <c r="DR74" i="5"/>
  <c r="DS74" i="5" l="1"/>
  <c r="DT73" i="5"/>
  <c r="DS75" i="5"/>
  <c r="DT74" i="5" l="1"/>
  <c r="DT75" i="5"/>
  <c r="DU73" i="5"/>
  <c r="DU74" i="5" l="1"/>
  <c r="DU75" i="5"/>
  <c r="DV73" i="5"/>
  <c r="DW73" i="5" l="1"/>
  <c r="DV74" i="5"/>
  <c r="DV75" i="5"/>
  <c r="DW75" i="5" l="1"/>
  <c r="DX73" i="5"/>
  <c r="DW74" i="5"/>
  <c r="DY73" i="5" l="1"/>
  <c r="DX74" i="5"/>
  <c r="DX75" i="5"/>
  <c r="DY75" i="5" l="1"/>
  <c r="DZ73" i="5"/>
  <c r="DY74" i="5"/>
  <c r="DZ75" i="5" l="1"/>
  <c r="EA73" i="5"/>
  <c r="DZ74" i="5"/>
  <c r="EB73" i="5" l="1"/>
  <c r="EA74" i="5"/>
  <c r="EA75" i="5"/>
  <c r="EC73" i="5" l="1"/>
  <c r="EB74" i="5"/>
  <c r="EB75" i="5"/>
  <c r="EC74" i="5" l="1"/>
  <c r="ED73" i="5"/>
  <c r="EC75" i="5"/>
  <c r="EE73" i="5" l="1"/>
  <c r="ED74" i="5"/>
  <c r="ED75" i="5"/>
  <c r="EE75" i="5" l="1"/>
  <c r="EF73" i="5"/>
  <c r="EE74" i="5"/>
  <c r="EG73" i="5" l="1"/>
  <c r="EF74" i="5"/>
  <c r="EF75" i="5"/>
  <c r="EG74" i="5" l="1"/>
  <c r="EG75" i="5"/>
  <c r="EH73" i="5"/>
  <c r="EH75" i="5" l="1"/>
  <c r="EI73" i="5"/>
  <c r="EH74" i="5"/>
  <c r="EI74" i="5" l="1"/>
  <c r="EJ73" i="5"/>
  <c r="EI75" i="5"/>
  <c r="EJ74" i="5" l="1"/>
  <c r="EJ75" i="5"/>
  <c r="EK73" i="5"/>
  <c r="EK74" i="5" l="1"/>
  <c r="EK75" i="5"/>
  <c r="EL73" i="5"/>
  <c r="EL75" i="5" l="1"/>
  <c r="EM73" i="5"/>
  <c r="EL74" i="5"/>
  <c r="EN73" i="5" l="1"/>
  <c r="EM74" i="5"/>
  <c r="EM75" i="5"/>
  <c r="EO73" i="5" l="1"/>
  <c r="EN74" i="5"/>
  <c r="EN75" i="5"/>
  <c r="EO75" i="5" l="1"/>
  <c r="EP73" i="5"/>
  <c r="EO74" i="5"/>
  <c r="EP75" i="5" l="1"/>
  <c r="EP74" i="5"/>
  <c r="EQ73" i="5"/>
  <c r="EQ74" i="5" l="1"/>
  <c r="ER73" i="5"/>
  <c r="EQ75" i="5"/>
  <c r="ER74" i="5" l="1"/>
  <c r="ER75" i="5"/>
  <c r="ES73" i="5"/>
  <c r="ET73" i="5" l="1"/>
  <c r="ES74" i="5"/>
  <c r="ES75" i="5"/>
  <c r="EU73" i="5" l="1"/>
  <c r="ET74" i="5"/>
  <c r="ET75" i="5"/>
  <c r="EU74" i="5" l="1"/>
  <c r="EU75" i="5"/>
  <c r="EV73" i="5"/>
  <c r="EV74" i="5" l="1"/>
  <c r="EV75" i="5"/>
</calcChain>
</file>

<file path=xl/comments1.xml><?xml version="1.0" encoding="utf-8"?>
<comments xmlns="http://schemas.openxmlformats.org/spreadsheetml/2006/main">
  <authors>
    <author>stgbim</author>
  </authors>
  <commentList>
    <comment ref="B15" authorId="0" shapeId="0">
      <text>
        <r>
          <rPr>
            <b/>
            <sz val="20"/>
            <color indexed="81"/>
            <rFont val="Tahoma"/>
            <family val="2"/>
          </rPr>
          <t>FS :</t>
        </r>
        <r>
          <rPr>
            <sz val="20"/>
            <color indexed="81"/>
            <rFont val="Tahoma"/>
            <family val="2"/>
          </rPr>
          <t xml:space="preserve">
Veuillez à ce que le filtre "PLAGE" ne soit pas activé. </t>
        </r>
      </text>
    </comment>
  </commentList>
</comments>
</file>

<file path=xl/comments2.xml><?xml version="1.0" encoding="utf-8"?>
<comments xmlns="http://schemas.openxmlformats.org/spreadsheetml/2006/main">
  <authors>
    <author>stgmethodes</author>
  </authors>
  <commentList>
    <comment ref="B125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Taches quelconque qui ne rentre dans aucunes des désignations proposées.
Indiquer la quantité et le temps de grue pour une tâche.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stgbim</author>
    <author>Nicolas BARRE</author>
    <author>stgmethodes</author>
  </authors>
  <commentList>
    <comment ref="K14" authorId="0" shapeId="0">
      <text>
        <r>
          <rPr>
            <b/>
            <sz val="9"/>
            <color indexed="81"/>
            <rFont val="Calibri"/>
            <family val="2"/>
            <scheme val="minor"/>
          </rPr>
          <t>FS :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Calibri"/>
            <family val="2"/>
            <scheme val="minor"/>
          </rPr>
          <t>% de temps de travail réel de la grue.
Cela dépend de la position de la grue par rapport au zones de stockage et du bâtiment.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6" authorId="0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Ce sont les coefficients de temps de grue par type de voiles.
Ces coefficients influent le temps de grue lors du Coffrage/Decoffrage.</t>
        </r>
      </text>
    </comment>
    <comment ref="H10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08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Mettre une valeur moyenne par jour.
Uniquement pour les appros férraillage voiles de grandes hauteurs.
En minutes / Jour</t>
        </r>
      </text>
    </comment>
    <comment ref="H11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Si béton brut diviser par 2 pour compter la phase de nettoyage</t>
        </r>
      </text>
    </comment>
    <comment ref="J110" authorId="1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La phase de netoyage est compté dans le déplacement voir tableau sur la droite (colonne S,T)</t>
        </r>
      </text>
    </comment>
    <comment ref="H120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Formule d'automatisation :
 - Ht &lt; 4,5m -&gt; 1lests / 3m
 - Ht &gt; 4,5m -&gt; 1lests / 1,20m</t>
        </r>
      </text>
    </comment>
    <comment ref="H126" authorId="0" shapeId="0">
      <text>
        <r>
          <rPr>
            <b/>
            <sz val="9"/>
            <color indexed="81"/>
            <rFont val="Tahoma"/>
            <family val="2"/>
          </rPr>
          <t xml:space="preserve">Nicolas BARRE:
</t>
        </r>
        <r>
          <rPr>
            <sz val="9"/>
            <color indexed="81"/>
            <rFont val="Tahoma"/>
            <family val="2"/>
          </rPr>
          <t xml:space="preserve">Le Poteau-voile c'est:
- un voile en cote bloqué &lt;2,40m
- Un voile de longueur &lt;2,20m
&gt;&gt; Compter dans la SDG comme un poteau
</t>
        </r>
      </text>
    </comment>
    <comment ref="J12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Pas prit en compte pour la SDG</t>
        </r>
      </text>
    </comment>
    <comment ref="H13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3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 u/j</t>
        </r>
      </text>
    </comment>
    <comment ref="H14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</t>
        </r>
      </text>
    </comment>
    <comment ref="H143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Volume moyen pris en compte: 1m3/poutre</t>
        </r>
      </text>
    </comment>
    <comment ref="H152" authorId="1" shapeId="0">
      <text>
        <r>
          <rPr>
            <b/>
            <sz val="9"/>
            <color indexed="81"/>
            <rFont val="Tahoma"/>
            <family val="2"/>
          </rPr>
          <t>Nicolas BARRE:
3u/j pour 70m²/j</t>
        </r>
        <r>
          <rPr>
            <sz val="9"/>
            <color indexed="81"/>
            <rFont val="Tahoma"/>
            <family val="2"/>
          </rPr>
          <t xml:space="preserve">
2 paniers de poutrelles H20 (2x35m²=70m²)
1 manut pour le CP</t>
        </r>
      </text>
    </comment>
    <comment ref="H17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Podiums escalier et ascenceur</t>
        </r>
      </text>
    </comment>
    <comment ref="H17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1 panier=80 étais (env 110m²)
ratio 0,7 étai/m²</t>
        </r>
      </text>
    </comment>
    <comment ref="H18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 pour une hauteur de banche &lt;4,50m</t>
        </r>
      </text>
    </comment>
    <comment ref="H18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Nombre d'éléments posés</t>
        </r>
      </text>
    </comment>
    <comment ref="H19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4% de pertes
20/20/50=60u/p
15/20/50=84u/p
10/20/50=100u/p
</t>
        </r>
      </text>
    </comment>
    <comment ref="H194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10u/j</t>
        </r>
      </text>
    </comment>
    <comment ref="C196" authorId="2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 xml:space="preserve">Taches quelconque qui ne rentre dans aucunes des désignations proposées.
Indiquer la quantité et le temps de grue pour une tâche
</t>
        </r>
      </text>
    </comment>
    <comment ref="J196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Le temps de grue doit prendre en compte, le coffrage, Coulage, décoffrage et les appros diverses.</t>
        </r>
      </text>
    </comment>
    <comment ref="M196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A renseigner pour la composition prévisionnnel des équipes</t>
        </r>
      </text>
    </comment>
    <comment ref="J203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Indiquer la quantité de poutres préfa, GC préfa et allèges préfa</t>
        </r>
      </text>
    </comment>
    <comment ref="G220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Temps de grue déjà indiqué en minutes par jour</t>
        </r>
      </text>
    </comment>
  </commentList>
</comments>
</file>

<file path=xl/comments4.xml><?xml version="1.0" encoding="utf-8"?>
<comments xmlns="http://schemas.openxmlformats.org/spreadsheetml/2006/main">
  <authors>
    <author>stgbim</author>
    <author>Nicolas BARRE</author>
    <author>stgmethodes</author>
  </authors>
  <commentList>
    <comment ref="K14" authorId="0" shapeId="0">
      <text>
        <r>
          <rPr>
            <b/>
            <sz val="9"/>
            <color indexed="81"/>
            <rFont val="Calibri"/>
            <family val="2"/>
            <scheme val="minor"/>
          </rPr>
          <t>FS :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Calibri"/>
            <family val="2"/>
            <scheme val="minor"/>
          </rPr>
          <t>% de temps de travail réel de la grue.
Cela dépend de la position de la grue par rapport au zones de stockage et du bâtiment.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6" authorId="0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Ce sont les coefficients de temps de grue par type de voiles.
Ces coefficients influent le temps de grue lors du Coffrage/Decoffrage.</t>
        </r>
      </text>
    </comment>
    <comment ref="H10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08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Mettre une valeur moyenne par jour.
Uniquement pour les appros férraillage voiles de grandes hauteurs.
En minutes / Jour</t>
        </r>
      </text>
    </comment>
    <comment ref="H11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Si béton brut diviser par 2 pour compter la phase de nettoyage</t>
        </r>
      </text>
    </comment>
    <comment ref="J110" authorId="1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La phase de netoyage est compté dans le déplacement voir tableau sur la droite (colonne S,T)</t>
        </r>
      </text>
    </comment>
    <comment ref="H120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Formule d'automatisation :
 - Ht &lt; 4,5m -&gt; 1lests / 3m
 - Ht &gt; 4,5m -&gt; 1lests / 1,20m</t>
        </r>
      </text>
    </comment>
    <comment ref="H126" authorId="0" shapeId="0">
      <text>
        <r>
          <rPr>
            <b/>
            <sz val="9"/>
            <color indexed="81"/>
            <rFont val="Tahoma"/>
            <family val="2"/>
          </rPr>
          <t xml:space="preserve">Nicolas BARRE:
</t>
        </r>
        <r>
          <rPr>
            <sz val="9"/>
            <color indexed="81"/>
            <rFont val="Tahoma"/>
            <family val="2"/>
          </rPr>
          <t xml:space="preserve">Le Poteau-voile c'est:
- un voile en cote bloqué &lt;2,40m
- Un voile de longueur &lt;2,20m
&gt;&gt; Compter dans la SDG comme un poteau
</t>
        </r>
      </text>
    </comment>
    <comment ref="J12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Pas prit en compte pour la SDG</t>
        </r>
      </text>
    </comment>
    <comment ref="H13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3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 u/j</t>
        </r>
      </text>
    </comment>
    <comment ref="H14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</t>
        </r>
      </text>
    </comment>
    <comment ref="H143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Volume moyen pris en compte: 1m3/poutre</t>
        </r>
      </text>
    </comment>
    <comment ref="H152" authorId="1" shapeId="0">
      <text>
        <r>
          <rPr>
            <b/>
            <sz val="9"/>
            <color indexed="81"/>
            <rFont val="Tahoma"/>
            <family val="2"/>
          </rPr>
          <t>Nicolas BARRE:
3u/j pour 70m²/j</t>
        </r>
        <r>
          <rPr>
            <sz val="9"/>
            <color indexed="81"/>
            <rFont val="Tahoma"/>
            <family val="2"/>
          </rPr>
          <t xml:space="preserve">
2 paniers de poutrelles H20 (2x35m²=70m²)
1 manut pour le CP</t>
        </r>
      </text>
    </comment>
    <comment ref="H17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Podiums escalier et ascenceur</t>
        </r>
      </text>
    </comment>
    <comment ref="H17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1 panier=80 étais (env 110m²)
ratio 0,7 étai/m²</t>
        </r>
      </text>
    </comment>
    <comment ref="H18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 pour une hauteur de banche &lt;4,50m</t>
        </r>
      </text>
    </comment>
    <comment ref="H18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Nombre d'éléments posés</t>
        </r>
      </text>
    </comment>
    <comment ref="H19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4% de pertes
20/20/50=60u/p
15/20/50=84u/p
10/20/50=100u/p
</t>
        </r>
      </text>
    </comment>
    <comment ref="H194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10u/j</t>
        </r>
      </text>
    </comment>
    <comment ref="C196" authorId="2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 xml:space="preserve">Taches quelconque qui ne rentre dans aucunes des désignations proposées.
Indiquer la quantité et le temps de grue pour une tâche
</t>
        </r>
      </text>
    </comment>
    <comment ref="J196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Le temps de grue doit prendre en compte, le coffrage, Coulage, décoffrage et les appros diverses.</t>
        </r>
      </text>
    </comment>
    <comment ref="M196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A renseigner pour la composition prévisionnnel des équipes</t>
        </r>
      </text>
    </comment>
    <comment ref="J203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Indiquer la quantité de poutres préfa, GC préfa et allèges préfa</t>
        </r>
      </text>
    </comment>
    <comment ref="G220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Temps de grue déjà indiqué en minutes par jour</t>
        </r>
      </text>
    </comment>
  </commentList>
</comments>
</file>

<file path=xl/comments5.xml><?xml version="1.0" encoding="utf-8"?>
<comments xmlns="http://schemas.openxmlformats.org/spreadsheetml/2006/main">
  <authors>
    <author>stgbim</author>
    <author>Nicolas BARRE</author>
    <author>stgmethodes</author>
  </authors>
  <commentList>
    <comment ref="K14" authorId="0" shapeId="0">
      <text>
        <r>
          <rPr>
            <b/>
            <sz val="9"/>
            <color indexed="81"/>
            <rFont val="Calibri"/>
            <family val="2"/>
            <scheme val="minor"/>
          </rPr>
          <t>FS :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Calibri"/>
            <family val="2"/>
            <scheme val="minor"/>
          </rPr>
          <t>% de temps de travail réel de la grue.
Cela dépend de la position de la grue par rapport au zones de stockage et du bâtiment.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6" authorId="0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Ce sont les coefficients de temps de grue par type de voiles.
Ces coefficients influent le temps de grue lors du Coffrage/Decoffrage.</t>
        </r>
      </text>
    </comment>
    <comment ref="H10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08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Mettre une valeur moyenne par jour.
Uniquement pour les appros férraillage voiles de grandes hauteurs.
En minutes / Jour</t>
        </r>
      </text>
    </comment>
    <comment ref="H11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Si béton brut diviser par 2 pour compter la phase de nettoyage</t>
        </r>
      </text>
    </comment>
    <comment ref="J110" authorId="1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La phase de netoyage est compté dans le déplacement voir tableau sur la droite (colonne S,T)</t>
        </r>
      </text>
    </comment>
    <comment ref="H120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Formule d'automatisation :
 - Ht &lt; 4,5m -&gt; 1lests / 3m
 - Ht &gt; 4,5m -&gt; 1lests / 1,20m</t>
        </r>
      </text>
    </comment>
    <comment ref="H126" authorId="0" shapeId="0">
      <text>
        <r>
          <rPr>
            <b/>
            <sz val="9"/>
            <color indexed="81"/>
            <rFont val="Tahoma"/>
            <family val="2"/>
          </rPr>
          <t xml:space="preserve">Nicolas BARRE:
</t>
        </r>
        <r>
          <rPr>
            <sz val="9"/>
            <color indexed="81"/>
            <rFont val="Tahoma"/>
            <family val="2"/>
          </rPr>
          <t xml:space="preserve">Le Poteau-voile c'est:
- un voile en cote bloqué &lt;2,40m
- Un voile de longueur &lt;2,20m
&gt;&gt; Compter dans la SDG comme un poteau
</t>
        </r>
      </text>
    </comment>
    <comment ref="J12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Pas prit en compte pour la SDG</t>
        </r>
      </text>
    </comment>
    <comment ref="H13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3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 u/j</t>
        </r>
      </text>
    </comment>
    <comment ref="H14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</t>
        </r>
      </text>
    </comment>
    <comment ref="H143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Volume moyen pris en compte: 1m3/poutre</t>
        </r>
      </text>
    </comment>
    <comment ref="H152" authorId="1" shapeId="0">
      <text>
        <r>
          <rPr>
            <b/>
            <sz val="9"/>
            <color indexed="81"/>
            <rFont val="Tahoma"/>
            <family val="2"/>
          </rPr>
          <t>Nicolas BARRE:
3u/j pour 70m²/j</t>
        </r>
        <r>
          <rPr>
            <sz val="9"/>
            <color indexed="81"/>
            <rFont val="Tahoma"/>
            <family val="2"/>
          </rPr>
          <t xml:space="preserve">
2 paniers de poutrelles H20 (2x35m²=70m²)
1 manut pour le CP</t>
        </r>
      </text>
    </comment>
    <comment ref="H17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Podiums escalier et ascenceur</t>
        </r>
      </text>
    </comment>
    <comment ref="H17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1 panier=80 étais (env 110m²)
ratio 0,7 étai/m²</t>
        </r>
      </text>
    </comment>
    <comment ref="H18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 pour une hauteur de banche &lt;4,50m</t>
        </r>
      </text>
    </comment>
    <comment ref="H18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Nombre d'éléments posés</t>
        </r>
      </text>
    </comment>
    <comment ref="H19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4% de pertes
20/20/50=60u/p
15/20/50=84u/p
10/20/50=100u/p
</t>
        </r>
      </text>
    </comment>
    <comment ref="H194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10u/j</t>
        </r>
      </text>
    </comment>
    <comment ref="C196" authorId="2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 xml:space="preserve">Taches quelconque qui ne rentre dans aucunes des désignations proposées.
Indiquer la quantité et le temps de grue pour une tâche
</t>
        </r>
      </text>
    </comment>
    <comment ref="J196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Le temps de grue doit prendre en compte, le coffrage, Coulage, décoffrage et les appros diverses.</t>
        </r>
      </text>
    </comment>
    <comment ref="M196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A renseigner pour la composition prévisionnnel des équipes</t>
        </r>
      </text>
    </comment>
    <comment ref="J203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Indiquer la quantité de poutres préfa, GC préfa et allèges préfa</t>
        </r>
      </text>
    </comment>
    <comment ref="G220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Temps de grue déjà indiqué en minutes par jour</t>
        </r>
      </text>
    </comment>
  </commentList>
</comments>
</file>

<file path=xl/comments6.xml><?xml version="1.0" encoding="utf-8"?>
<comments xmlns="http://schemas.openxmlformats.org/spreadsheetml/2006/main">
  <authors>
    <author>stgbim</author>
    <author>Nicolas BARRE</author>
    <author>stgmethodes</author>
  </authors>
  <commentList>
    <comment ref="K14" authorId="0" shapeId="0">
      <text>
        <r>
          <rPr>
            <b/>
            <sz val="9"/>
            <color indexed="81"/>
            <rFont val="Calibri"/>
            <family val="2"/>
            <scheme val="minor"/>
          </rPr>
          <t>FS :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Calibri"/>
            <family val="2"/>
            <scheme val="minor"/>
          </rPr>
          <t>% de temps de travail réel de la grue.
Cela dépend de la position de la grue par rapport au zones de stockage et du bâtiment.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6" authorId="0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Ce sont les coefficients de temps de grue par type de voiles.
Ces coefficients influent le temps de grue lors du Coffrage/Decoffrage.</t>
        </r>
      </text>
    </comment>
    <comment ref="H10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08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Mettre une valeur moyenne par jour.
Uniquement pour les appros férraillage voiles de grandes hauteurs.
En minutes / Jour</t>
        </r>
      </text>
    </comment>
    <comment ref="H11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Si béton brut diviser par 2 pour compter la phase de nettoyage</t>
        </r>
      </text>
    </comment>
    <comment ref="J110" authorId="1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La phase de netoyage est compté dans le déplacement voir tableau sur la droite (colonne S,T)</t>
        </r>
      </text>
    </comment>
    <comment ref="H120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Formule d'automatisation :
 - Ht &lt; 4,5m -&gt; 1lests / 3m
 - Ht &gt; 4,5m -&gt; 1lests / 1,20m</t>
        </r>
      </text>
    </comment>
    <comment ref="H126" authorId="0" shapeId="0">
      <text>
        <r>
          <rPr>
            <b/>
            <sz val="9"/>
            <color indexed="81"/>
            <rFont val="Tahoma"/>
            <family val="2"/>
          </rPr>
          <t xml:space="preserve">Nicolas BARRE:
</t>
        </r>
        <r>
          <rPr>
            <sz val="9"/>
            <color indexed="81"/>
            <rFont val="Tahoma"/>
            <family val="2"/>
          </rPr>
          <t xml:space="preserve">Le Poteau-voile c'est:
- un voile en cote bloqué &lt;2,40m
- Un voile de longueur &lt;2,20m
&gt;&gt; Compter dans la SDG comme un poteau
</t>
        </r>
      </text>
    </comment>
    <comment ref="J12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Pas prit en compte pour la SDG</t>
        </r>
      </text>
    </comment>
    <comment ref="H13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3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 u/j</t>
        </r>
      </text>
    </comment>
    <comment ref="H14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</t>
        </r>
      </text>
    </comment>
    <comment ref="H143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Volume moyen pris en compte: 1m3/poutre</t>
        </r>
      </text>
    </comment>
    <comment ref="H152" authorId="1" shapeId="0">
      <text>
        <r>
          <rPr>
            <b/>
            <sz val="9"/>
            <color indexed="81"/>
            <rFont val="Tahoma"/>
            <family val="2"/>
          </rPr>
          <t>Nicolas BARRE:
3u/j pour 70m²/j</t>
        </r>
        <r>
          <rPr>
            <sz val="9"/>
            <color indexed="81"/>
            <rFont val="Tahoma"/>
            <family val="2"/>
          </rPr>
          <t xml:space="preserve">
2 paniers de poutrelles H20 (2x35m²=70m²)
1 manut pour le CP</t>
        </r>
      </text>
    </comment>
    <comment ref="H17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Podiums escalier et ascenceur</t>
        </r>
      </text>
    </comment>
    <comment ref="H17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1 panier=80 étais (env 110m²)
ratio 0,7 étai/m²</t>
        </r>
      </text>
    </comment>
    <comment ref="H18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 pour une hauteur de banche &lt;4,50m</t>
        </r>
      </text>
    </comment>
    <comment ref="H18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Nombre d'éléments posés</t>
        </r>
      </text>
    </comment>
    <comment ref="H19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4% de pertes
20/20/50=60u/p
15/20/50=84u/p
10/20/50=100u/p
</t>
        </r>
      </text>
    </comment>
    <comment ref="H194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10u/j</t>
        </r>
      </text>
    </comment>
    <comment ref="C196" authorId="2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 xml:space="preserve">Taches quelconque qui ne rentre dans aucunes des désignations proposées.
Indiquer la quantité et le temps de grue pour une tâche
</t>
        </r>
      </text>
    </comment>
    <comment ref="J196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Le temps de grue doit prendre en compte, le coffrage, Coulage, décoffrage et les appros diverses.</t>
        </r>
      </text>
    </comment>
    <comment ref="M196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A renseigner pour la composition prévisionnnel des équipes</t>
        </r>
      </text>
    </comment>
    <comment ref="J203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Indiquer la quantité de poutres préfa, GC préfa et allèges préfa</t>
        </r>
      </text>
    </comment>
    <comment ref="G220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Temps de grue déjà indiqué en minutes par jour</t>
        </r>
      </text>
    </comment>
  </commentList>
</comments>
</file>

<file path=xl/comments7.xml><?xml version="1.0" encoding="utf-8"?>
<comments xmlns="http://schemas.openxmlformats.org/spreadsheetml/2006/main">
  <authors>
    <author>stgbim</author>
    <author>Nicolas BARRE</author>
    <author>stgmethodes</author>
  </authors>
  <commentList>
    <comment ref="K14" authorId="0" shapeId="0">
      <text>
        <r>
          <rPr>
            <b/>
            <sz val="9"/>
            <color indexed="81"/>
            <rFont val="Calibri"/>
            <family val="2"/>
            <scheme val="minor"/>
          </rPr>
          <t>FS :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Calibri"/>
            <family val="2"/>
            <scheme val="minor"/>
          </rPr>
          <t>% de temps de travail réel de la grue.
Cela dépend de la position de la grue par rapport au zones de stockage et du bâtiment.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6" authorId="0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Ce sont les coefficients de temps de grue par type de voiles.
Ces coefficients influent le temps de grue lors du Coffrage/Decoffrage.</t>
        </r>
      </text>
    </comment>
    <comment ref="H10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08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Mettre une valeur moyenne par jour.
Uniquement pour les appros férraillage voiles de grandes hauteurs.
En minutes / Jour</t>
        </r>
      </text>
    </comment>
    <comment ref="H11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Si béton brut diviser par 2 pour compter la phase de nettoyage</t>
        </r>
      </text>
    </comment>
    <comment ref="J110" authorId="1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La phase de netoyage est compté dans le déplacement voir tableau sur la droite (colonne S,T)</t>
        </r>
      </text>
    </comment>
    <comment ref="H120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Formule d'automatisation :
 - Ht &lt; 4,5m -&gt; 1lests / 3m
 - Ht &gt; 4,5m -&gt; 1lests / 1,20m</t>
        </r>
      </text>
    </comment>
    <comment ref="H126" authorId="0" shapeId="0">
      <text>
        <r>
          <rPr>
            <b/>
            <sz val="9"/>
            <color indexed="81"/>
            <rFont val="Tahoma"/>
            <family val="2"/>
          </rPr>
          <t xml:space="preserve">Nicolas BARRE:
</t>
        </r>
        <r>
          <rPr>
            <sz val="9"/>
            <color indexed="81"/>
            <rFont val="Tahoma"/>
            <family val="2"/>
          </rPr>
          <t xml:space="preserve">Le Poteau-voile c'est:
- un voile en cote bloqué &lt;2,40m
- Un voile de longueur &lt;2,20m
&gt;&gt; Compter dans la SDG comme un poteau
</t>
        </r>
      </text>
    </comment>
    <comment ref="J12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Pas prit en compte pour la SDG</t>
        </r>
      </text>
    </comment>
    <comment ref="H13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3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 u/j</t>
        </r>
      </text>
    </comment>
    <comment ref="H14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</t>
        </r>
      </text>
    </comment>
    <comment ref="H143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Volume moyen pris en compte: 1m3/poutre</t>
        </r>
      </text>
    </comment>
    <comment ref="H152" authorId="1" shapeId="0">
      <text>
        <r>
          <rPr>
            <b/>
            <sz val="9"/>
            <color indexed="81"/>
            <rFont val="Tahoma"/>
            <family val="2"/>
          </rPr>
          <t>Nicolas BARRE:
3u/j pour 70m²/j</t>
        </r>
        <r>
          <rPr>
            <sz val="9"/>
            <color indexed="81"/>
            <rFont val="Tahoma"/>
            <family val="2"/>
          </rPr>
          <t xml:space="preserve">
2 paniers de poutrelles H20 (2x35m²=70m²)
1 manut pour le CP</t>
        </r>
      </text>
    </comment>
    <comment ref="H17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Podiums escalier et ascenceur</t>
        </r>
      </text>
    </comment>
    <comment ref="H17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2u/j</t>
        </r>
      </text>
    </comment>
    <comment ref="H182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1 panier=80 étais (env 110m²)
ratio 0,7 étai/m²</t>
        </r>
      </text>
    </comment>
    <comment ref="H186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5ml moyen pour une hauteur de banche &lt;4,50m</t>
        </r>
      </text>
    </comment>
    <comment ref="H188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Nombre d'éléments posés</t>
        </r>
      </text>
    </comment>
    <comment ref="H190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Prendre 4% de pertes
20/20/50=60u/p
15/20/50=84u/p
10/20/50=100u/p
</t>
        </r>
      </text>
    </comment>
    <comment ref="H194" authorId="1" shapeId="0">
      <text>
        <r>
          <rPr>
            <b/>
            <sz val="9"/>
            <color indexed="81"/>
            <rFont val="Tahoma"/>
            <family val="2"/>
          </rPr>
          <t>Nicolas BARRE:</t>
        </r>
        <r>
          <rPr>
            <sz val="9"/>
            <color indexed="81"/>
            <rFont val="Tahoma"/>
            <family val="2"/>
          </rPr>
          <t xml:space="preserve">
par défaut 10u/j</t>
        </r>
      </text>
    </comment>
    <comment ref="C196" authorId="2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 xml:space="preserve">Taches quelconque qui ne rentre dans aucunes des désignations proposées.
Indiquer la quantité et le temps de grue pour une tâche
</t>
        </r>
      </text>
    </comment>
    <comment ref="J196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Le temps de grue doit prendre en compte, le coffrage, Coulage, décoffrage et les appros diverses.</t>
        </r>
      </text>
    </comment>
    <comment ref="M196" authorId="2" shapeId="0">
      <text>
        <r>
          <rPr>
            <b/>
            <sz val="9"/>
            <color indexed="81"/>
            <rFont val="Tahoma"/>
            <family val="2"/>
          </rPr>
          <t>FS :</t>
        </r>
        <r>
          <rPr>
            <sz val="9"/>
            <color indexed="81"/>
            <rFont val="Tahoma"/>
            <family val="2"/>
          </rPr>
          <t xml:space="preserve">
A renseigner pour la composition prévisionnnel des équipes</t>
        </r>
      </text>
    </comment>
    <comment ref="J203" authorId="0" shapeId="0">
      <text>
        <r>
          <rPr>
            <b/>
            <sz val="9"/>
            <color indexed="81"/>
            <rFont val="Tahoma"/>
            <family val="2"/>
          </rPr>
          <t xml:space="preserve">FS :
</t>
        </r>
        <r>
          <rPr>
            <sz val="9"/>
            <color indexed="81"/>
            <rFont val="Tahoma"/>
            <family val="2"/>
          </rPr>
          <t>Indiquer la quantité de poutres préfa, GC préfa et allèges préfa</t>
        </r>
      </text>
    </comment>
    <comment ref="G220" authorId="0" shapeId="0">
      <text>
        <r>
          <rPr>
            <b/>
            <sz val="9"/>
            <color indexed="81"/>
            <rFont val="Tahoma"/>
            <family val="2"/>
          </rPr>
          <t xml:space="preserve">FS : </t>
        </r>
        <r>
          <rPr>
            <sz val="9"/>
            <color indexed="81"/>
            <rFont val="Tahoma"/>
            <family val="2"/>
          </rPr>
          <t>Temps de grue déjà indiqué en minutes par jour</t>
        </r>
      </text>
    </comment>
  </commentList>
</comments>
</file>

<file path=xl/sharedStrings.xml><?xml version="1.0" encoding="utf-8"?>
<sst xmlns="http://schemas.openxmlformats.org/spreadsheetml/2006/main" count="3575" uniqueCount="541">
  <si>
    <t>CONTEXTE</t>
  </si>
  <si>
    <t>HYPOTHESES</t>
  </si>
  <si>
    <t>INFORMATIONS</t>
  </si>
  <si>
    <t>Temps de grue :</t>
  </si>
  <si>
    <t>Oui</t>
  </si>
  <si>
    <t>Taux de Saturation :</t>
  </si>
  <si>
    <t>REEL :</t>
  </si>
  <si>
    <t>Date :</t>
  </si>
  <si>
    <t>RECAPITULATIF</t>
  </si>
  <si>
    <t>Poutres :</t>
  </si>
  <si>
    <t>Poteaux :</t>
  </si>
  <si>
    <t>Voiles :</t>
  </si>
  <si>
    <t>Cadence</t>
  </si>
  <si>
    <t>Quantité</t>
  </si>
  <si>
    <t>Nombre d'Heures :</t>
  </si>
  <si>
    <t>Temps moyen de grue :</t>
  </si>
  <si>
    <t>Effectifs :</t>
  </si>
  <si>
    <t>Rotation du niveau :</t>
  </si>
  <si>
    <t>Durée indicative</t>
  </si>
  <si>
    <t>jours avec</t>
  </si>
  <si>
    <t xml:space="preserve"> DUREE JOURNALIERE PAR TYPE D'OUVRAGE</t>
  </si>
  <si>
    <t>Soit</t>
  </si>
  <si>
    <t>TOTAL</t>
  </si>
  <si>
    <t xml:space="preserve">   Les voiles representent :</t>
  </si>
  <si>
    <t xml:space="preserve">   Les poteaux representent :</t>
  </si>
  <si>
    <t xml:space="preserve">   Le plancher represente :</t>
  </si>
  <si>
    <t xml:space="preserve">   La prefabrication represente :</t>
  </si>
  <si>
    <t xml:space="preserve">   La pose de divers prefa. Represente :</t>
  </si>
  <si>
    <t xml:space="preserve">   Les ouvrages divers representent :</t>
  </si>
  <si>
    <t xml:space="preserve">   Les manut. diverses representent :</t>
  </si>
  <si>
    <t xml:space="preserve">   Les aleas journaliers representent :</t>
  </si>
  <si>
    <t>PLANING OBJECTIF</t>
  </si>
  <si>
    <t>PLANNING CLIENT</t>
  </si>
  <si>
    <t xml:space="preserve">La charge de grue donne </t>
  </si>
  <si>
    <t xml:space="preserve">Pour tenir compte des aléas de chantier, 
la durée au planning pour ce niveau sera de : </t>
  </si>
  <si>
    <t>jours</t>
  </si>
  <si>
    <t>Soit :</t>
  </si>
  <si>
    <t>% d'aléas</t>
  </si>
  <si>
    <t xml:space="preserve">   TEMPS  UNITAIRES DE M.O.</t>
  </si>
  <si>
    <t>QUANTITES</t>
  </si>
  <si>
    <t>U</t>
  </si>
  <si>
    <t>BASE</t>
  </si>
  <si>
    <t xml:space="preserve">   MODIFIES</t>
  </si>
  <si>
    <t>h/m²</t>
  </si>
  <si>
    <t>Voile béton apparent, Matricé, Teint</t>
  </si>
  <si>
    <t>CADENCES</t>
  </si>
  <si>
    <t>DESIGNATION</t>
  </si>
  <si>
    <t>h/u</t>
  </si>
  <si>
    <t>VOILE COTES BLOQUES - POTEAUX CSP</t>
  </si>
  <si>
    <t xml:space="preserve"> </t>
  </si>
  <si>
    <t xml:space="preserve">      MANUTENTIONS DIVERSES</t>
  </si>
  <si>
    <t>POUTRES COULEES EN PLACE</t>
  </si>
  <si>
    <t>h/ml</t>
  </si>
  <si>
    <t>POUTRE-ALLEGE PREFABRIQUEES</t>
  </si>
  <si>
    <t>PLANCHER</t>
  </si>
  <si>
    <t>Epaisseur</t>
  </si>
  <si>
    <t>PANNEAUX DE FACADE</t>
  </si>
  <si>
    <t>RAGREAGE</t>
  </si>
  <si>
    <t>PASSERELLES</t>
  </si>
  <si>
    <t>Epaisseur :</t>
  </si>
  <si>
    <t>GARDE-CORPS, ACROTERES CSP</t>
  </si>
  <si>
    <t>GARDE-CORPS, ACROTERES PRÉFA.</t>
  </si>
  <si>
    <t>TYPE PREDALLE</t>
  </si>
  <si>
    <t>TYPE ALVEOLAIRE</t>
  </si>
  <si>
    <t>DA</t>
  </si>
  <si>
    <t>TYPE TABLE</t>
  </si>
  <si>
    <t>PREFABRICATION</t>
  </si>
  <si>
    <t>Prédalles</t>
  </si>
  <si>
    <t>C H A R G E   D E   G R U E   P R E V I S I O N N E L L E</t>
  </si>
  <si>
    <t>BASE :</t>
  </si>
  <si>
    <t>ml moyen</t>
  </si>
  <si>
    <t>cm ep. moy.</t>
  </si>
  <si>
    <t>S/TOT =</t>
  </si>
  <si>
    <t>min.</t>
  </si>
  <si>
    <t>m² moyen</t>
  </si>
  <si>
    <t>MANUTENTIONS DIVERSES</t>
  </si>
  <si>
    <t xml:space="preserve"> Soit :</t>
  </si>
  <si>
    <t>Unite</t>
  </si>
  <si>
    <t>Minutes</t>
  </si>
  <si>
    <t>Decoffrer,coffrer les banches</t>
  </si>
  <si>
    <t>Appro armatures voiles</t>
  </si>
  <si>
    <t>Manutentions diverses</t>
  </si>
  <si>
    <t>Coulage des voiles</t>
  </si>
  <si>
    <t>Remonter les consoles</t>
  </si>
  <si>
    <t>Fermer les banches</t>
  </si>
  <si>
    <t>Pose voiles prefabriques sur chantier</t>
  </si>
  <si>
    <t>Clavetage voiles prefabriques</t>
  </si>
  <si>
    <t>Manutention negatifs</t>
  </si>
  <si>
    <t xml:space="preserve">Decoffrer,coffrer poteaux </t>
  </si>
  <si>
    <t>Appro armatures poteaux</t>
  </si>
  <si>
    <t>Mise en place armatures</t>
  </si>
  <si>
    <t>Coulage des poteaux</t>
  </si>
  <si>
    <t>Pose poutres prefabriquees</t>
  </si>
  <si>
    <t>Clavetage poutres prefabriquees</t>
  </si>
  <si>
    <t>Coffrer,decoffrer poutres c.s.p.</t>
  </si>
  <si>
    <t>Pose ferraillage poutres c.s.p.</t>
  </si>
  <si>
    <t>Coulage poutres coulees sur place</t>
  </si>
  <si>
    <t>Pose poutres-alleges prefabriquees</t>
  </si>
  <si>
    <t>Claveter poutres-alleges prefabriquees</t>
  </si>
  <si>
    <t>Pose predalles</t>
  </si>
  <si>
    <t>Pose alveolaire</t>
  </si>
  <si>
    <t>Manutentions tables</t>
  </si>
  <si>
    <t>Manutention etaiements</t>
  </si>
  <si>
    <t>Appro armatures plancher</t>
  </si>
  <si>
    <t>Remonter platelages</t>
  </si>
  <si>
    <t>Coulage du plancher</t>
  </si>
  <si>
    <t>Clavetage elements alveolaires</t>
  </si>
  <si>
    <t>Appro armatures</t>
  </si>
  <si>
    <t>Coffrer,decoffrer g.c.,acroteres csp</t>
  </si>
  <si>
    <t>Coulage g.c.,acroteres csp</t>
  </si>
  <si>
    <t>Balcons</t>
  </si>
  <si>
    <t>Pose panneaux facade prefabriques</t>
  </si>
  <si>
    <t>Clavetage panneaux</t>
  </si>
  <si>
    <t>Pose des escaliers</t>
  </si>
  <si>
    <t>Coulage des paliers</t>
  </si>
  <si>
    <t>Pose des gaines</t>
  </si>
  <si>
    <t>Approvisionnement maconneries</t>
  </si>
  <si>
    <t>Dechargements de camions</t>
  </si>
  <si>
    <t>Decrocher,accrocher,benne,elingues...</t>
  </si>
  <si>
    <t>/ jour</t>
  </si>
  <si>
    <t>NOMBRE DE CYCLES</t>
  </si>
  <si>
    <t>DUREE</t>
  </si>
  <si>
    <t>DESIGNATIONS</t>
  </si>
  <si>
    <t>(BEDAUX)</t>
  </si>
  <si>
    <t>OPERATEURS</t>
  </si>
  <si>
    <t>HEURES</t>
  </si>
  <si>
    <t xml:space="preserve"> VOILES ET POTEAUX</t>
  </si>
  <si>
    <t>Decoffrage,coffrage des voiles et poteaux</t>
  </si>
  <si>
    <t>Nettoyage,huilage des coffrages</t>
  </si>
  <si>
    <t xml:space="preserve"> Mise en place des reservations</t>
  </si>
  <si>
    <t>Coulage du beton</t>
  </si>
  <si>
    <t>Grattage des pieds de voiles</t>
  </si>
  <si>
    <t>Securite et nettoyage des postes de travail</t>
  </si>
  <si>
    <t>Pose des poutres prefabriquees</t>
  </si>
  <si>
    <t>Grattage des balevres apres coulage</t>
  </si>
  <si>
    <t>Mise en place de l'etaiement (etais et filieres)</t>
  </si>
  <si>
    <t>Coffrage traditionnel éventuel</t>
  </si>
  <si>
    <t>Pose des predalles ou alveolaire</t>
  </si>
  <si>
    <t>Coffrage,coulage des poutres CSP</t>
  </si>
  <si>
    <t>Mise en place des reservations</t>
  </si>
  <si>
    <t>Mise en place des regles</t>
  </si>
  <si>
    <t>Remontee des platelages</t>
  </si>
  <si>
    <t>DIVERS PREFA., CSP</t>
  </si>
  <si>
    <t>Mise en place des echafaudages</t>
  </si>
  <si>
    <t>Mise en place des douilles de fixation des etais</t>
  </si>
  <si>
    <t>Reglage et clavetage des panneaux,gardes-corps,...</t>
  </si>
  <si>
    <t>Mise en place des differents joints</t>
  </si>
  <si>
    <t>Pose des escaliers prefabriques</t>
  </si>
  <si>
    <t>Ragreage des  voiles</t>
  </si>
  <si>
    <t>Ragreage des cueillies et des planchers</t>
  </si>
  <si>
    <t>Reprise des malfacons</t>
  </si>
  <si>
    <t>Aide au tracage</t>
  </si>
  <si>
    <t>Accrochage au sol des elingues,bennes,...</t>
  </si>
  <si>
    <t xml:space="preserve">C O M P O S I T I O N   P R E V I S I O N E L L E  D E S  E Q U I P E S </t>
  </si>
  <si>
    <t>HEURES ACTIVITE :</t>
  </si>
  <si>
    <t>Pose des panneaux de facade,balcons, garde-corps, prefa.</t>
  </si>
  <si>
    <t>Coffrage, coulage des garde-corps coules en place</t>
  </si>
  <si>
    <t>Approvisionnement, mise en place des etais tirant-poussants</t>
  </si>
  <si>
    <t>Coffrage, coulage des paliers</t>
  </si>
  <si>
    <t>Prefabrication des poutres, garde-corps,...</t>
  </si>
  <si>
    <t>TEMPS DE ROTATION</t>
  </si>
  <si>
    <t>Coulage du plancher à la pompe :</t>
  </si>
  <si>
    <t>Planchers</t>
  </si>
  <si>
    <t>AUTRES</t>
  </si>
  <si>
    <t>HORIZONTAUX</t>
  </si>
  <si>
    <t>POTEAUX PREFABRIQUES</t>
  </si>
  <si>
    <t>POTEAUX CSP</t>
  </si>
  <si>
    <t>PREMURS</t>
  </si>
  <si>
    <t>VOILES PREFABRIQUES</t>
  </si>
  <si>
    <t>TYPE TRADI / DALLE PLEINE</t>
  </si>
  <si>
    <t>Total Plancher</t>
  </si>
  <si>
    <t>COULAGE DU PLANCHER  A LA POMPE</t>
  </si>
  <si>
    <t>BALCONS PREFABRIQUES</t>
  </si>
  <si>
    <t>PLATELAGES ESCALIERS / PODIUMS ASCENSEURS</t>
  </si>
  <si>
    <t>MANNEQUINS</t>
  </si>
  <si>
    <t>VERTICAUX CSP</t>
  </si>
  <si>
    <t>Remontée panier de coffrage + CP</t>
  </si>
  <si>
    <t>VERTICAUX
PREFA</t>
  </si>
  <si>
    <t>APPRO. ARMATURES PLANCHER</t>
  </si>
  <si>
    <t>APPROVISIONNEMENT PANIERS D'ETAIS</t>
  </si>
  <si>
    <t>ESCALIERS PREFABRIQUES</t>
  </si>
  <si>
    <t>MACONNERIES</t>
  </si>
  <si>
    <t>Temps de grue</t>
  </si>
  <si>
    <t>DECHARGEMENTS DIVERS</t>
  </si>
  <si>
    <t>GAINES PREFABRIQUEES</t>
  </si>
  <si>
    <t>Volume béton</t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</si>
  <si>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CLASSIQUES - HT &lt; 4,50 m</t>
    </r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</si>
  <si>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SPECIAUX - HT &lt; 4,50 m</t>
    </r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</si>
  <si>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CLASSIQUES - HT &gt; 4,50 m</t>
    </r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</si>
  <si>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SPECIAUX - HT &gt; 4,50 m</t>
    </r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</si>
  <si>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COURBES CLASSIQUES - HT &lt; 4,50 m</t>
    </r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</si>
  <si>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COURBES SPECIAUX - HT &lt; 4,50 m</t>
    </r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</si>
  <si>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COURBES CLASSIQUES - HT &gt; 4,50 m</t>
    </r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</si>
  <si>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COURBES SPECIAUX - HT &gt; 4,50 m</t>
    </r>
  </si>
  <si>
    <t xml:space="preserve">      PLANCHER</t>
  </si>
  <si>
    <t xml:space="preserve">      PREFABRICATION</t>
  </si>
  <si>
    <t xml:space="preserve">      POTEAUX </t>
  </si>
  <si>
    <t xml:space="preserve">      VOILES        </t>
  </si>
  <si>
    <t xml:space="preserve">      DIVERS PREFABRIQUES ET DIVERS CSP</t>
  </si>
  <si>
    <t xml:space="preserve">      OUVRAGES DIVERS</t>
  </si>
  <si>
    <t>MAIN D'OEUVRE SUPPLEMENTAIRE</t>
  </si>
  <si>
    <t>Chef d'équipe</t>
  </si>
  <si>
    <t xml:space="preserve"> POUTRES ET PLANCHERS</t>
  </si>
  <si>
    <t>PREFA</t>
  </si>
  <si>
    <t>Appro poteaux préfabriqué</t>
  </si>
  <si>
    <t>Manutentions coffrage tradi / dalle pleine</t>
  </si>
  <si>
    <t>m de large</t>
  </si>
  <si>
    <r>
      <rPr>
        <b/>
        <sz val="8"/>
        <rFont val="Calibri"/>
        <family val="2"/>
        <scheme val="minor"/>
      </rPr>
      <t>Longueur
 Moyenne 
Déplacée</t>
    </r>
    <r>
      <rPr>
        <sz val="8"/>
        <rFont val="Calibri"/>
        <family val="2"/>
        <scheme val="minor"/>
      </rPr>
      <t xml:space="preserve">
Voiles
Classiques</t>
    </r>
  </si>
  <si>
    <r>
      <rPr>
        <b/>
        <sz val="8"/>
        <rFont val="Calibri"/>
        <family val="2"/>
        <scheme val="minor"/>
      </rPr>
      <t>Longueur
 Moyenne 
Déplacée</t>
    </r>
    <r>
      <rPr>
        <sz val="8"/>
        <rFont val="Calibri"/>
        <family val="2"/>
        <scheme val="minor"/>
      </rPr>
      <t xml:space="preserve">
Voiles
Spéciaux</t>
    </r>
  </si>
  <si>
    <t>u / semaine</t>
  </si>
  <si>
    <t>Clavetage poteaux</t>
  </si>
  <si>
    <t>TU</t>
  </si>
  <si>
    <t>Nombre de cycles :</t>
  </si>
  <si>
    <t>TEMPS UNITAIRES</t>
  </si>
  <si>
    <t>HOMMES</t>
  </si>
  <si>
    <t>TOTAL HOMMES</t>
  </si>
  <si>
    <t>TOTAL PONDERE</t>
  </si>
  <si>
    <t>soit</t>
  </si>
  <si>
    <t>h/m2</t>
  </si>
  <si>
    <t>CADENCE</t>
  </si>
  <si>
    <t>VOILES CLASSIQUES - HT &lt; 4,50 m</t>
  </si>
  <si>
    <t>VOILES SPECIAUX - HT &lt; 4,50 m</t>
  </si>
  <si>
    <t>VOILES CLASSIQUES - HT &gt; 4,50 m</t>
  </si>
  <si>
    <t>VOILES SPECIAUX - HT &gt; 4,50 m</t>
  </si>
  <si>
    <t>VOILES COURBES CLASSIQUES - HT &lt; 4,50 m</t>
  </si>
  <si>
    <t>VOILES COURBES SPECIAUX - HT &lt; 4,50 m</t>
  </si>
  <si>
    <t>VOILES COURBES CLASSIQUES - HT &gt; 4,50 m</t>
  </si>
  <si>
    <t>VOILES COURBES SPECIAUX - HT &gt; 4,50 m</t>
  </si>
  <si>
    <t>Hauteur</t>
  </si>
  <si>
    <t>VOILES PREFA ET PREMURS</t>
  </si>
  <si>
    <t>ml / jour</t>
  </si>
  <si>
    <t>u / jour</t>
  </si>
  <si>
    <t>h / u</t>
  </si>
  <si>
    <t>h / m²</t>
  </si>
  <si>
    <t>h / ml</t>
  </si>
  <si>
    <t>GC CSP</t>
  </si>
  <si>
    <t>GC PREFA</t>
  </si>
  <si>
    <t>POUTRES PREFA</t>
  </si>
  <si>
    <t>POUTRES CSP</t>
  </si>
  <si>
    <t>P. ALLEGE PREFA</t>
  </si>
  <si>
    <t>m² / jour</t>
  </si>
  <si>
    <t>PLATELAGE</t>
  </si>
  <si>
    <t>CADENCE TRAVAUX DIVERS</t>
  </si>
  <si>
    <t>BALCONS PREFA</t>
  </si>
  <si>
    <t>ESCALIERS PREFA</t>
  </si>
  <si>
    <t>GAINES PREFA</t>
  </si>
  <si>
    <t>CADENCE PREFABRICATION</t>
  </si>
  <si>
    <t>CADENCE RAGREAGE</t>
  </si>
  <si>
    <t>VOILES</t>
  </si>
  <si>
    <t>PLANCHERS</t>
  </si>
  <si>
    <t>POUTRES, GC…</t>
  </si>
  <si>
    <t>BALCONS</t>
  </si>
  <si>
    <t>Préfa chantier</t>
  </si>
  <si>
    <t>Oui / Non</t>
  </si>
  <si>
    <t>TU Balcons</t>
  </si>
  <si>
    <t>Ragréage</t>
  </si>
  <si>
    <t>TU Ragréage</t>
  </si>
  <si>
    <t>Prefa sous grue (Poutres + Predalles)</t>
  </si>
  <si>
    <t>Non</t>
  </si>
  <si>
    <t xml:space="preserve">   DOCUMENT D'AIDE A LA DECISION</t>
  </si>
  <si>
    <t>Nombre de Grue</t>
  </si>
  <si>
    <t>Temps de grue / jour</t>
  </si>
  <si>
    <t>Saturation</t>
  </si>
  <si>
    <t>Aléas planning client</t>
  </si>
  <si>
    <t>%</t>
  </si>
  <si>
    <t>Nombre de grue :</t>
  </si>
  <si>
    <t>Coulage des voiles à la pompe :</t>
  </si>
  <si>
    <r>
      <rPr>
        <b/>
        <sz val="14"/>
        <rFont val="Calibri"/>
        <family val="2"/>
        <scheme val="minor"/>
      </rPr>
      <t>Durée réelle</t>
    </r>
    <r>
      <rPr>
        <b/>
        <sz val="11"/>
        <rFont val="Calibri"/>
        <family val="2"/>
        <scheme val="minor"/>
      </rPr>
      <t xml:space="preserve"> </t>
    </r>
    <r>
      <rPr>
        <b/>
        <i/>
        <sz val="11"/>
        <rFont val="Calibri"/>
        <family val="2"/>
        <scheme val="minor"/>
      </rPr>
      <t>pour une grue</t>
    </r>
  </si>
  <si>
    <r>
      <rPr>
        <b/>
        <sz val="14"/>
        <rFont val="Calibri"/>
        <family val="2"/>
        <scheme val="minor"/>
      </rPr>
      <t>Durée réelle</t>
    </r>
    <r>
      <rPr>
        <b/>
        <sz val="11"/>
        <rFont val="Calibri"/>
        <family val="2"/>
        <scheme val="minor"/>
      </rPr>
      <t xml:space="preserve"> </t>
    </r>
    <r>
      <rPr>
        <b/>
        <i/>
        <sz val="11"/>
        <rFont val="Calibri"/>
        <family val="2"/>
        <scheme val="minor"/>
      </rPr>
      <t>pour chaque grue</t>
    </r>
  </si>
  <si>
    <t>Surface vpp</t>
  </si>
  <si>
    <t>Linéaire</t>
  </si>
  <si>
    <t>VOILES SPECIAUX
HT &lt; 4,50 m</t>
  </si>
  <si>
    <t>VOILES CLASSIQUES
 HT &gt; 4,50 m</t>
  </si>
  <si>
    <t>VOILES SPECIAUX 
HT &gt; 4,50 m</t>
  </si>
  <si>
    <t>VOILES COURBES CLASSIQUES
HT &lt; 4,50 m</t>
  </si>
  <si>
    <t>VOILES COURBES SPECIAUX
HT &lt; 4,50 m</t>
  </si>
  <si>
    <t>VOILES COURBES CLASSIQUES
HT &gt; 4,50 m</t>
  </si>
  <si>
    <t>VOILES COURBES SPECIAUX
HT &gt; 4,50 m</t>
  </si>
  <si>
    <t>Mannequins</t>
  </si>
  <si>
    <t>Passerelles</t>
  </si>
  <si>
    <t>Poutres Préfabriquées</t>
  </si>
  <si>
    <t>Poutres CSP</t>
  </si>
  <si>
    <t>Préfabrication Poutres</t>
  </si>
  <si>
    <t>Aire de préfabrication sous grue</t>
  </si>
  <si>
    <t>Plancher - Type prédalle</t>
  </si>
  <si>
    <t>Surface</t>
  </si>
  <si>
    <t>Epaisseur dalles</t>
  </si>
  <si>
    <t>Préfabrication Prédalles</t>
  </si>
  <si>
    <t>Plancher - Type Alvéolaire</t>
  </si>
  <si>
    <t>Longueur DAP</t>
  </si>
  <si>
    <t>Plancher - Type Table</t>
  </si>
  <si>
    <t>Longueur Table</t>
  </si>
  <si>
    <t>Largeur Table</t>
  </si>
  <si>
    <t>Plancher Dalle pleine</t>
  </si>
  <si>
    <t>Maçonnerie</t>
  </si>
  <si>
    <t>Type de parpaing</t>
  </si>
  <si>
    <t>Nombre de palette</t>
  </si>
  <si>
    <t>Surface/Palette</t>
  </si>
  <si>
    <t>5*20*50 - Plein</t>
  </si>
  <si>
    <t>10*20*50 - Creux</t>
  </si>
  <si>
    <t>10*20*50 - Plein</t>
  </si>
  <si>
    <t>15*20*50 - Creux</t>
  </si>
  <si>
    <t>15*20*50 - Plein</t>
  </si>
  <si>
    <t>20*20*50 - Creux</t>
  </si>
  <si>
    <t>20*20*50 - Plein</t>
  </si>
  <si>
    <t>25*20*50 - Creux</t>
  </si>
  <si>
    <t>Besoins en palettes</t>
  </si>
  <si>
    <t>Parpaing</t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</si>
  <si>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COMPAS</t>
    </r>
  </si>
  <si>
    <r>
      <t>VOILES</t>
    </r>
    <r>
      <rPr>
        <b/>
        <sz val="10"/>
        <rFont val="Calibri"/>
        <family val="2"/>
        <scheme val="minor"/>
      </rPr>
      <t xml:space="preserve"> CLASSIQUES - HT &lt; 4,50 m</t>
    </r>
  </si>
  <si>
    <t>VOILES EXTERIEURS</t>
  </si>
  <si>
    <t>VOILES INTERIEURS</t>
  </si>
  <si>
    <t>VOILES COMPAS</t>
  </si>
  <si>
    <t>CHEF DE CHANTIER</t>
  </si>
  <si>
    <t>GRUTIER</t>
  </si>
  <si>
    <t>AIDE AU TRACAGE</t>
  </si>
  <si>
    <t>TRAVAUX DIVERS</t>
  </si>
  <si>
    <t>h / jour</t>
  </si>
  <si>
    <t>NETTOYAGE - RANGEMENT - SECURITE</t>
  </si>
  <si>
    <t>ELINGAGES</t>
  </si>
  <si>
    <t>Travaux Divers</t>
  </si>
  <si>
    <t>Préfabrication sur site</t>
  </si>
  <si>
    <t>Ragréage voiles</t>
  </si>
  <si>
    <t>Coulage des voiles à la pompe</t>
  </si>
  <si>
    <t>COULAGE DES VOILES A LA POMPE</t>
  </si>
  <si>
    <t>jours d'éxécution au</t>
  </si>
  <si>
    <t>Coulage des predalles</t>
  </si>
  <si>
    <t>Coulage des balcons</t>
  </si>
  <si>
    <t>Surface / Balcon</t>
  </si>
  <si>
    <t>Nombre de Zones :</t>
  </si>
  <si>
    <t>PREFABRICATION SUR CHANTIER</t>
  </si>
  <si>
    <t>POUTRES PREFABRIQUEES (USINE OU CHANTIER)</t>
  </si>
  <si>
    <t>COEFFICIENT TEMPS DE GRUE</t>
  </si>
  <si>
    <t>TYPE DE VOILE</t>
  </si>
  <si>
    <t>COF / DECOF</t>
  </si>
  <si>
    <t>FERMETURE</t>
  </si>
  <si>
    <t>Coulage du plancher à la pompe</t>
  </si>
  <si>
    <t>APPRO. ARMATURES VOILES GH</t>
  </si>
  <si>
    <t>Minutes / jour</t>
  </si>
  <si>
    <t>MANUTENTIONS LESTS</t>
  </si>
  <si>
    <t>Manutentions lests</t>
  </si>
  <si>
    <t>minutes / jour</t>
  </si>
  <si>
    <t>Niveau - Grue :</t>
  </si>
  <si>
    <t>Nombre de grue</t>
  </si>
  <si>
    <t>Linéaire V. Class. Ext</t>
  </si>
  <si>
    <t>Surface V. Class. Ext</t>
  </si>
  <si>
    <r>
      <rPr>
        <b/>
        <u/>
        <sz val="12"/>
        <color theme="1"/>
        <rFont val="Calibri"/>
        <family val="2"/>
        <scheme val="minor"/>
      </rPr>
      <t>Voiles Extérieurs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i/>
        <sz val="10"/>
        <color theme="1"/>
        <rFont val="Calibri"/>
        <family val="2"/>
        <scheme val="minor"/>
      </rPr>
      <t>VOILES CLASSIQUES
 HT &lt;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</si>
  <si>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i/>
        <sz val="10"/>
        <color theme="1"/>
        <rFont val="Calibri"/>
        <family val="2"/>
        <scheme val="minor"/>
      </rPr>
      <t>VOILES CLASSIQUES
 HT &lt; 4,50 m</t>
    </r>
  </si>
  <si>
    <t>Volume V. Class. Ext</t>
  </si>
  <si>
    <t>Surface V. Spé. Ext</t>
  </si>
  <si>
    <t>Volume V. Spé. Ext</t>
  </si>
  <si>
    <t>Linéaire V. Spé. Ext</t>
  </si>
  <si>
    <t>Linéaire V. Class. Ext GH</t>
  </si>
  <si>
    <t>Volume V. Class. Ext GH</t>
  </si>
  <si>
    <t>Surface V. Class. Ext GH</t>
  </si>
  <si>
    <t>Niveaux / grue</t>
  </si>
  <si>
    <t>Chantier</t>
  </si>
  <si>
    <t>Code Chantier</t>
  </si>
  <si>
    <t>Coulage plancher à la pompe</t>
  </si>
  <si>
    <t>Coulage voiles à la pompe</t>
  </si>
  <si>
    <t>Linéaire V. Spé. Ext GH</t>
  </si>
  <si>
    <t>Surface V. Spé. Ext GH</t>
  </si>
  <si>
    <t>Volume V. Spé. Ext GH</t>
  </si>
  <si>
    <t>Linéaire Courbe Class.</t>
  </si>
  <si>
    <t>Surface Courbe Class.</t>
  </si>
  <si>
    <t>Volume Courbe Class.</t>
  </si>
  <si>
    <t>Linéaire Courbe Spé.</t>
  </si>
  <si>
    <t>Surface Courbe Spé.</t>
  </si>
  <si>
    <t>Volume Courbe Spé.</t>
  </si>
  <si>
    <t>Linéaire V. Class. Courbe GH</t>
  </si>
  <si>
    <t>Surface V. Courbe GH</t>
  </si>
  <si>
    <t>Volume V. Courbe GH</t>
  </si>
  <si>
    <t>Linéaire V. C. Spé GH</t>
  </si>
  <si>
    <t>Surface V. C. Spé GH</t>
  </si>
  <si>
    <t>Volume V. C. Spé GH</t>
  </si>
  <si>
    <t>Linéaire V. Compas</t>
  </si>
  <si>
    <t>Surface V. Compas</t>
  </si>
  <si>
    <t>Volume V. Compas</t>
  </si>
  <si>
    <t>Linéaire V. Class. Int.</t>
  </si>
  <si>
    <t>Surface V. Class. Int.</t>
  </si>
  <si>
    <t>Volume V. Class. Int.</t>
  </si>
  <si>
    <t>Linéaire V. Spé. Int.</t>
  </si>
  <si>
    <t>Surface V. Spé. Int.</t>
  </si>
  <si>
    <t>Volume V. Spé. Int.</t>
  </si>
  <si>
    <t>Linéaire V. Class. Int. GH</t>
  </si>
  <si>
    <t>Surface V. Class. Int. GH</t>
  </si>
  <si>
    <t>Volume V. Class. Int. GH</t>
  </si>
  <si>
    <t>Linéaire V. Spé. Int. GH</t>
  </si>
  <si>
    <t>Surface V. Spé. Int. GH</t>
  </si>
  <si>
    <t>Volume V. Spé. Int. GH</t>
  </si>
  <si>
    <t>Linéaire Courbe Class. Int.</t>
  </si>
  <si>
    <t>Surface Courbe Class. Int.</t>
  </si>
  <si>
    <t>Volume Courbe Class. Int.</t>
  </si>
  <si>
    <t>Linéaire Courbe Spé. Int.</t>
  </si>
  <si>
    <t>Surface Courbe Spé. Int.</t>
  </si>
  <si>
    <t>Volume Courbe Spé. Int.</t>
  </si>
  <si>
    <t>Linéaire V. Class. Courbe GH Int.</t>
  </si>
  <si>
    <t>Surface V. Courbe GH Int.</t>
  </si>
  <si>
    <t>Volume V. Courbe GH Int.</t>
  </si>
  <si>
    <t>Linéaire V. C. Spé GH Int.</t>
  </si>
  <si>
    <t>Surface V. C. Spé GH Int.</t>
  </si>
  <si>
    <t>Volume V. C. Spé GH Int.</t>
  </si>
  <si>
    <t>Linéaire V. Compas Int.</t>
  </si>
  <si>
    <t>Surface V. Compas Int.</t>
  </si>
  <si>
    <t>Volume V. Compas Int.</t>
  </si>
  <si>
    <t>Ragréage plafonds et Cueillies</t>
  </si>
  <si>
    <t>Ragréages planchers et cueillies</t>
  </si>
  <si>
    <t>Poteaux CSP</t>
  </si>
  <si>
    <t>Poteaux Prefa</t>
  </si>
  <si>
    <t>Poutre prefa Quantité</t>
  </si>
  <si>
    <t>Poutre CSP Quantité</t>
  </si>
  <si>
    <t>Poutre CSP Linéaire</t>
  </si>
  <si>
    <t>Voiles Prefa</t>
  </si>
  <si>
    <t>Prémurs</t>
  </si>
  <si>
    <t>GC, Acrotères</t>
  </si>
  <si>
    <t>Préfa</t>
  </si>
  <si>
    <t>VOILES PREFA</t>
  </si>
  <si>
    <t>GC, Acrotères Prefa</t>
  </si>
  <si>
    <t>GC, Acrotères CSP</t>
  </si>
  <si>
    <t>Voiles Cotes bloqués</t>
  </si>
  <si>
    <t>Voiles cotes bloquées Qté</t>
  </si>
  <si>
    <t>Voiles cotes bloquées Linéaire</t>
  </si>
  <si>
    <t>Linéaire Total</t>
  </si>
  <si>
    <t>Poutres Allèges Préfa</t>
  </si>
  <si>
    <t>Epaisseur plancher</t>
  </si>
  <si>
    <t>Dalle Pleine</t>
  </si>
  <si>
    <t>Surface Plancher</t>
  </si>
  <si>
    <t>Surface Moyenne</t>
  </si>
  <si>
    <t>Epaisseur prédalles</t>
  </si>
  <si>
    <t>Préfa Dalles</t>
  </si>
  <si>
    <t>Aire de préfa</t>
  </si>
  <si>
    <t>Dalles Alavéolaire</t>
  </si>
  <si>
    <t>Epaisseur Plancher</t>
  </si>
  <si>
    <t>Quantité Dalles</t>
  </si>
  <si>
    <t>Largueur DAP</t>
  </si>
  <si>
    <t>Quantité Prédalles</t>
  </si>
  <si>
    <t>Tables</t>
  </si>
  <si>
    <r>
      <t>(&lt;3 m)</t>
    </r>
    <r>
      <rPr>
        <b/>
        <sz val="9"/>
        <rFont val="Calibri"/>
        <family val="2"/>
        <scheme val="minor"/>
      </rPr>
      <t>h/u</t>
    </r>
  </si>
  <si>
    <r>
      <t>(&gt;3 m)</t>
    </r>
    <r>
      <rPr>
        <b/>
        <sz val="9"/>
        <rFont val="Calibri"/>
        <family val="2"/>
        <scheme val="minor"/>
      </rPr>
      <t>h/u</t>
    </r>
  </si>
  <si>
    <t>Poteaux CSP Qté</t>
  </si>
  <si>
    <t>Poteaux Prefa Qté</t>
  </si>
  <si>
    <t>Poteaux Prefa Hauteur</t>
  </si>
  <si>
    <t>Poteaux CSP Hauteur</t>
  </si>
  <si>
    <t>CSP - Quatité</t>
  </si>
  <si>
    <t>CSP - Linéaire</t>
  </si>
  <si>
    <t>GC CSP Linéaire</t>
  </si>
  <si>
    <t>Gaines Préfabriquées</t>
  </si>
  <si>
    <t>Escalier Préfabriqués</t>
  </si>
  <si>
    <t>Ouvrages Divers</t>
  </si>
  <si>
    <t>Tamps de grue</t>
  </si>
  <si>
    <t>Panneaux de façade</t>
  </si>
  <si>
    <t>Maconnerie -Palettes</t>
  </si>
  <si>
    <t>Escaliers Préfabriqués</t>
  </si>
  <si>
    <t>Gaines Préfabriqués</t>
  </si>
  <si>
    <t>Poutres Préfa</t>
  </si>
  <si>
    <t>Aire de Préfa</t>
  </si>
  <si>
    <t>A renseigner</t>
  </si>
  <si>
    <t>OUVRAGES DIVERS / QUELCONQUES</t>
  </si>
  <si>
    <t>Appro armatures voiles GH</t>
  </si>
  <si>
    <t>Travaux divers / quelconques</t>
  </si>
  <si>
    <t xml:space="preserve">      COFFRAGE GH</t>
  </si>
  <si>
    <t xml:space="preserve">      COFFRAGE VOILES COURBES</t>
  </si>
  <si>
    <t xml:space="preserve">      COFFRAGE VOILES COURBES GH</t>
  </si>
  <si>
    <t xml:space="preserve">      COFFRAGE COMPAS</t>
  </si>
  <si>
    <t xml:space="preserve">      COFFRAGE CLASSIQUE</t>
  </si>
  <si>
    <t>APPRO. ARMATURES POTEAUX SUR LE NIVEAU</t>
  </si>
  <si>
    <t>MANUTENTION DIVERSES POTEAUX</t>
  </si>
  <si>
    <t>MANUTENTIONS DIVERSES VOILES</t>
  </si>
  <si>
    <t>APPRO. ARMATURES VOILES SUR LE NIVEAU</t>
  </si>
  <si>
    <t>Ep VOILES</t>
  </si>
  <si>
    <t>Préabrication Poutres</t>
  </si>
  <si>
    <t>1 - Zone 1</t>
  </si>
  <si>
    <t>REMARQUES</t>
  </si>
  <si>
    <t>Date</t>
  </si>
  <si>
    <t>Plancher Dalle Pleine</t>
  </si>
  <si>
    <t>Plancher Prédalles</t>
  </si>
  <si>
    <t>Plancher DAP</t>
  </si>
  <si>
    <t>Plancher Table</t>
  </si>
  <si>
    <t>FICHE RECAPITULATIVE</t>
  </si>
  <si>
    <t>Planning Objectif Tout Niveaux</t>
  </si>
  <si>
    <t>Planning Prévisionnel Tout Niveaux</t>
  </si>
  <si>
    <t>COURBE D'EFFECTIFS</t>
  </si>
  <si>
    <t>Surface Total Voiles</t>
  </si>
  <si>
    <t>Surface Total Plancher</t>
  </si>
  <si>
    <t>SURFACE TOTAL Voiles</t>
  </si>
  <si>
    <t>SURFACE TOTAL Plancher</t>
  </si>
  <si>
    <t>Effectif Prévisionnel</t>
  </si>
  <si>
    <t>Durrée Objective</t>
  </si>
  <si>
    <t>Durrée Prévisionnelle</t>
  </si>
  <si>
    <t>Départ</t>
  </si>
  <si>
    <t>Arrivée</t>
  </si>
  <si>
    <t>Intervalle Temps</t>
  </si>
  <si>
    <t xml:space="preserve">Durée </t>
  </si>
  <si>
    <t>Effectifs</t>
  </si>
  <si>
    <t>Effectif Moyen</t>
  </si>
  <si>
    <t>Longueur Prédalles</t>
  </si>
  <si>
    <t>Largueur Prédalles</t>
  </si>
  <si>
    <t>Ouvrages Particuliers</t>
  </si>
  <si>
    <t>Nombre de Niveaux</t>
  </si>
  <si>
    <r>
      <rPr>
        <b/>
        <u/>
        <sz val="10"/>
        <rFont val="Calibri"/>
        <family val="2"/>
        <scheme val="minor"/>
      </rPr>
      <t>VOILES</t>
    </r>
    <r>
      <rPr>
        <b/>
        <sz val="10"/>
        <rFont val="Calibri"/>
        <family val="2"/>
        <scheme val="minor"/>
      </rPr>
      <t xml:space="preserve"> COMPAS - HT &lt; 4,50 m</t>
    </r>
  </si>
  <si>
    <t>MAIN D'OEUVRE INDIRECTE</t>
  </si>
  <si>
    <t>Opérateurs sous grues</t>
  </si>
  <si>
    <t>Main d'œuvre indirecte</t>
  </si>
  <si>
    <t>Temps Supp Aléas :</t>
  </si>
  <si>
    <t>Ce paramètre correspond à Ouvrages divers dans l'ancienne situation de grue.
La valeur par default est de 30 min par jour.</t>
  </si>
  <si>
    <r>
      <rPr>
        <b/>
        <u/>
        <sz val="12"/>
        <color theme="1"/>
        <rFont val="Calibri"/>
        <family val="2"/>
        <scheme val="minor"/>
      </rPr>
      <t>Voiles Extérieurs</t>
    </r>
    <r>
      <rPr>
        <b/>
        <i/>
        <sz val="10"/>
        <color theme="1"/>
        <rFont val="Calibri"/>
        <family val="2"/>
        <scheme val="minor"/>
      </rPr>
      <t xml:space="preserve">
VOILES SPECIAUX
HT &lt; 4,50 m</t>
    </r>
  </si>
  <si>
    <r>
      <rPr>
        <b/>
        <u/>
        <sz val="12"/>
        <color theme="1"/>
        <rFont val="Calibri"/>
        <family val="2"/>
        <scheme val="minor"/>
      </rPr>
      <t>Voiles Extérieurs</t>
    </r>
    <r>
      <rPr>
        <b/>
        <i/>
        <sz val="10"/>
        <color theme="1"/>
        <rFont val="Calibri"/>
        <family val="2"/>
        <scheme val="minor"/>
      </rPr>
      <t xml:space="preserve">
VOILES COMPAS</t>
    </r>
  </si>
  <si>
    <r>
      <rPr>
        <b/>
        <u/>
        <sz val="12"/>
        <color theme="1"/>
        <rFont val="Calibri"/>
        <family val="2"/>
        <scheme val="minor"/>
      </rPr>
      <t>Voiles Extérieurs</t>
    </r>
    <r>
      <rPr>
        <b/>
        <i/>
        <sz val="10"/>
        <color theme="1"/>
        <rFont val="Calibri"/>
        <family val="2"/>
        <scheme val="minor"/>
      </rPr>
      <t xml:space="preserve">
VOILES COURBES SPECIAUX
HT &gt; 4,50 m</t>
    </r>
  </si>
  <si>
    <r>
      <rPr>
        <b/>
        <u/>
        <sz val="12"/>
        <color theme="1"/>
        <rFont val="Calibri"/>
        <family val="2"/>
        <scheme val="minor"/>
      </rPr>
      <t xml:space="preserve">Voiles Extérieurs
</t>
    </r>
    <r>
      <rPr>
        <b/>
        <i/>
        <sz val="10"/>
        <color theme="1"/>
        <rFont val="Calibri"/>
        <family val="2"/>
        <scheme val="minor"/>
      </rPr>
      <t>VOILES COURBES CLASSIQUES
HT &gt; 4,50 m</t>
    </r>
  </si>
  <si>
    <r>
      <rPr>
        <b/>
        <u/>
        <sz val="12"/>
        <color theme="1"/>
        <rFont val="Calibri"/>
        <family val="2"/>
        <scheme val="minor"/>
      </rPr>
      <t xml:space="preserve">Voiles Extérieurs
</t>
    </r>
    <r>
      <rPr>
        <b/>
        <i/>
        <sz val="10"/>
        <color theme="1"/>
        <rFont val="Calibri"/>
        <family val="2"/>
        <scheme val="minor"/>
      </rPr>
      <t>VOILES COURBES SPECIAUX
HT &lt; 4,50 m</t>
    </r>
  </si>
  <si>
    <r>
      <rPr>
        <b/>
        <u/>
        <sz val="12"/>
        <color theme="1"/>
        <rFont val="Calibri"/>
        <family val="2"/>
        <scheme val="minor"/>
      </rPr>
      <t xml:space="preserve">Voiles Extérieurs
</t>
    </r>
    <r>
      <rPr>
        <b/>
        <i/>
        <sz val="10"/>
        <color theme="1"/>
        <rFont val="Calibri"/>
        <family val="2"/>
        <scheme val="minor"/>
      </rPr>
      <t>VOILES COURBES CLASSIQUES
HT &lt; 4,50 m</t>
    </r>
  </si>
  <si>
    <r>
      <rPr>
        <b/>
        <u/>
        <sz val="12"/>
        <color theme="1"/>
        <rFont val="Calibri"/>
        <family val="2"/>
        <scheme val="minor"/>
      </rPr>
      <t xml:space="preserve">Voiles Extérieurs
</t>
    </r>
    <r>
      <rPr>
        <b/>
        <i/>
        <sz val="10"/>
        <color theme="1"/>
        <rFont val="Calibri"/>
        <family val="2"/>
        <scheme val="minor"/>
      </rPr>
      <t>VOILES SPECIAUX 
HT &gt; 4,50 m</t>
    </r>
  </si>
  <si>
    <r>
      <rPr>
        <b/>
        <i/>
        <u/>
        <sz val="12"/>
        <color theme="1"/>
        <rFont val="Calibri"/>
        <family val="2"/>
        <scheme val="minor"/>
      </rPr>
      <t xml:space="preserve">Voiles Extérieurs 
</t>
    </r>
    <r>
      <rPr>
        <b/>
        <i/>
        <sz val="10"/>
        <color theme="1"/>
        <rFont val="Calibri"/>
        <family val="2"/>
        <scheme val="minor"/>
      </rPr>
      <t>VOILES CLASSIQUES
 HT &gt;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</si>
  <si>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COMPAS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</si>
  <si>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COURBES SPECIAUX
HT &lt;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</si>
  <si>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COURBES CLASSIQUES
HT &gt;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</si>
  <si>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COURBES CLASSIQUES
HT &lt;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</si>
  <si>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SPECIAUX 
HT &gt;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</si>
  <si>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CLASSIQUES
 HT &gt;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</si>
  <si>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SPECIAUX
HT &lt; 4,50 m</t>
    </r>
  </si>
  <si>
    <r>
      <rPr>
        <b/>
        <u/>
        <sz val="12"/>
        <color theme="1"/>
        <rFont val="Calibri"/>
        <family val="2"/>
        <scheme val="minor"/>
      </rPr>
      <t>Voiles Intérieurs</t>
    </r>
    <r>
      <rPr>
        <b/>
        <i/>
        <sz val="10"/>
        <color theme="1"/>
        <rFont val="Calibri"/>
        <family val="2"/>
        <scheme val="minor"/>
      </rPr>
      <t xml:space="preserve">
VOILES COURBES SPECIAUX
HT &gt; 4,50 m</t>
    </r>
  </si>
  <si>
    <t>Manutentions / Ouvrages Divers</t>
  </si>
  <si>
    <t>Chef de chantier, Grutier</t>
  </si>
  <si>
    <t>Nettoyage - Rangement - Sécurité</t>
  </si>
  <si>
    <t>MAIN D'OEUVRE DIVERS</t>
  </si>
  <si>
    <t>Budget d'heure</t>
  </si>
  <si>
    <t>Total d'heure</t>
  </si>
  <si>
    <r>
      <t xml:space="preserve">- Les données de vos métrés sont à rentrer dans l'Onglet "Fiche Données"
- Seule les cases en </t>
    </r>
    <r>
      <rPr>
        <b/>
        <sz val="14"/>
        <color rgb="FFFFC000"/>
        <rFont val="Calibri"/>
        <family val="2"/>
        <scheme val="minor"/>
      </rPr>
      <t>JAUNE</t>
    </r>
    <r>
      <rPr>
        <sz val="14"/>
        <color theme="1"/>
        <rFont val="Calibri"/>
        <family val="2"/>
        <scheme val="minor"/>
      </rPr>
      <t xml:space="preserve"> sont à remplir dans les feuilles de saturations de grue
- La date est mise à jour automatiquement
- Le calcul du temps de rotation se fait automatiquement lors de la mise à jour des données (                       )
- Il est possible également de le faire sur chaque saturation à l'aide du bouton                                      se trouvant en bas à gauche la première page 
- Un tableau de coefficient de temps de manutention de banche est présent sur la colonne T - ligne 66
                         -&gt; Il varie selon le type de voile et peut être modifié 
                              Il faut donc rentrer la valeur </t>
    </r>
    <r>
      <rPr>
        <b/>
        <sz val="14"/>
        <color theme="1"/>
        <rFont val="Calibri"/>
        <family val="2"/>
        <scheme val="minor"/>
      </rPr>
      <t>réelle</t>
    </r>
    <r>
      <rPr>
        <sz val="14"/>
        <color theme="1"/>
        <rFont val="Calibri"/>
        <family val="2"/>
        <scheme val="minor"/>
      </rPr>
      <t xml:space="preserve"> du train de banches utilisé sur chantier
- Possibilité de rentrer des tâches quelconques / diverses avec une quantité et un temps de grue (Ligne 113 et 114 de l'onglet "Feuille Données")
- Masquer les ligns de l'onglet "Feuille Données" permet de masquer les lignes correpondantes dans les feuilles de saturations de grue.
- Utiliser le bouton                           pour afficher toutes lignes masquées.</t>
    </r>
  </si>
  <si>
    <t>Coulage des poutre, GC et acrotères</t>
  </si>
  <si>
    <t>Poutres, gc et acrotères</t>
  </si>
  <si>
    <t>Pose acrotère ou garde-corps prefa</t>
  </si>
  <si>
    <t>Clavetage g.c. ou acroteres prefa</t>
  </si>
  <si>
    <t>Balcons Préfabriqués</t>
  </si>
  <si>
    <t>Plattelages</t>
  </si>
  <si>
    <t>Platelages</t>
  </si>
  <si>
    <t>RDC</t>
  </si>
  <si>
    <t>R+1</t>
  </si>
  <si>
    <t>R+2</t>
  </si>
  <si>
    <t>R+3</t>
  </si>
  <si>
    <t xml:space="preserve">17001 -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</si>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</sst>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9">
    <numFmt numFmtId="164" formatCode="0.00&quot; h&quot;"/>
    <numFmt numFmtId="165" formatCode="0.00&quot;    H/J&quot;"/>
    <numFmt numFmtId="166" formatCode="0.00&quot; m3&quot;"/>
    <numFmt numFmtId="167" formatCode="0.00&quot; ml&quot;"/>
    <numFmt numFmtId="168" formatCode="0.00&quot; m²&quot;"/>
    <numFmt numFmtId="169" formatCode="0.00&quot; ml / jour&quot;"/>
    <numFmt numFmtId="170" formatCode="0.00&quot; m² / jour&quot;"/>
    <numFmt numFmtId="171" formatCode="0&quot; u&quot;"/>
    <numFmt numFmtId="172" formatCode="0&quot; u / jour&quot;"/>
    <numFmt numFmtId="173" formatCode="0&quot; jours&quot;"/>
    <numFmt numFmtId="174" formatCode="0&quot; personnes&quot;"/>
    <numFmt numFmtId="175" formatCode="0.00&quot; minutes / coup de grue&quot;"/>
    <numFmt numFmtId="176" formatCode="0&quot; heures&quot;"/>
    <numFmt numFmtId="177" formatCode="0_)"/>
    <numFmt numFmtId="178" formatCode="0.00&quot; heures / jour&quot;"/>
    <numFmt numFmtId="179" formatCode="0&quot; ml&quot;"/>
    <numFmt numFmtId="180" formatCode="0&quot; m²&quot;"/>
    <numFmt numFmtId="181" formatCode="0&quot; m3&quot;"/>
    <numFmt numFmtId="182" formatCode="0.0&quot; cm&quot;"/>
    <numFmt numFmtId="183" formatCode="0.00&quot; cm&quot;"/>
    <numFmt numFmtId="184" formatCode="0&quot; u/sem/grue&quot;"/>
    <numFmt numFmtId="185" formatCode="0&quot; palettes&quot;"/>
    <numFmt numFmtId="186" formatCode="0&quot; m² / jour&quot;"/>
    <numFmt numFmtId="187" formatCode="0.00_)"/>
    <numFmt numFmtId="188" formatCode="0.0_)"/>
    <numFmt numFmtId="189" formatCode="0.00&quot; jours&quot;"/>
    <numFmt numFmtId="190" formatCode="0&quot; u / sem&quot;"/>
    <numFmt numFmtId="191" formatCode="0.00&quot; m&quot;"/>
    <numFmt numFmtId="192" formatCode="0.00&quot; minutes&quot;"/>
    <numFmt numFmtId="193" formatCode="0.0&quot; u / jour&quot;"/>
    <numFmt numFmtId="194" formatCode="0.0&quot; ml / jour&quot;"/>
    <numFmt numFmtId="195" formatCode="0&quot; %&quot;"/>
    <numFmt numFmtId="196" formatCode="0.0&quot; m²&quot;"/>
    <numFmt numFmtId="197" formatCode="0&quot; Palettes&quot;"/>
    <numFmt numFmtId="198" formatCode="0.0&quot; ml&quot;"/>
    <numFmt numFmtId="199" formatCode="0.00&quot; Cycles&quot;"/>
    <numFmt numFmtId="200" formatCode="0&quot; cm&quot;"/>
    <numFmt numFmtId="201" formatCode="0&quot; min / jour&quot;"/>
    <numFmt numFmtId="202" formatCode="0&quot; mois&quot;"/>
  </numFmts>
  <fonts count="8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color indexed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3"/>
      <color rgb="FF0070C0"/>
      <name val="Calibri"/>
      <family val="2"/>
      <scheme val="minor"/>
    </font>
    <font>
      <i/>
      <sz val="11"/>
      <name val="Calibri"/>
      <family val="2"/>
      <scheme val="minor"/>
    </font>
    <font>
      <b/>
      <sz val="8"/>
      <color indexed="10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rgb="FF0070C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10"/>
      <name val="Calibri"/>
      <family val="2"/>
      <scheme val="minor"/>
    </font>
    <font>
      <b/>
      <sz val="9"/>
      <name val="Calibri"/>
      <family val="2"/>
      <scheme val="minor"/>
    </font>
    <font>
      <b/>
      <i/>
      <sz val="20"/>
      <name val="Calibri"/>
      <family val="2"/>
      <scheme val="minor"/>
    </font>
    <font>
      <b/>
      <i/>
      <sz val="8"/>
      <name val="Calibri"/>
      <family val="2"/>
      <scheme val="minor"/>
    </font>
    <font>
      <sz val="8"/>
      <color indexed="12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4"/>
      <name val="Calibri"/>
      <family val="2"/>
      <scheme val="minor"/>
    </font>
    <font>
      <b/>
      <i/>
      <sz val="14"/>
      <color indexed="10"/>
      <name val="Calibri"/>
      <family val="2"/>
      <scheme val="minor"/>
    </font>
    <font>
      <sz val="11"/>
      <color indexed="12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9"/>
      <color indexed="81"/>
      <name val="Calibri"/>
      <family val="2"/>
      <scheme val="minor"/>
    </font>
    <font>
      <b/>
      <sz val="9"/>
      <color indexed="8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 tint="0.249977111117893"/>
      <name val="Calibri"/>
      <family val="2"/>
      <scheme val="minor"/>
    </font>
    <font>
      <i/>
      <sz val="8"/>
      <name val="Calibri"/>
      <family val="2"/>
      <scheme val="minor"/>
    </font>
    <font>
      <b/>
      <sz val="8"/>
      <color indexed="12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i/>
      <sz val="10"/>
      <color rgb="FF0070C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8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indexed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rgb="FFFFFFFF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3366FF"/>
      <name val="Calibri"/>
      <family val="2"/>
    </font>
    <font>
      <sz val="11"/>
      <color rgb="FF000000"/>
      <name val="Calibri"/>
      <family val="2"/>
    </font>
    <font>
      <sz val="20"/>
      <color rgb="FF000000"/>
      <name val="Calibri"/>
      <family val="2"/>
    </font>
    <font>
      <b/>
      <sz val="14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3366FF"/>
      <name val="Calibri"/>
      <family val="2"/>
    </font>
    <font>
      <b/>
      <sz val="24"/>
      <color indexed="1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20"/>
      <color indexed="81"/>
      <name val="Tahoma"/>
      <family val="2"/>
    </font>
    <font>
      <sz val="20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B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</fills>
  <borders count="9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theme="6"/>
      </top>
      <bottom/>
      <diagonal/>
    </border>
    <border>
      <left/>
      <right/>
      <top style="medium">
        <color theme="6"/>
      </top>
      <bottom/>
      <diagonal/>
    </border>
    <border>
      <left/>
      <right/>
      <top/>
      <bottom style="medium">
        <color theme="6"/>
      </bottom>
      <diagonal/>
    </border>
    <border>
      <left/>
      <right style="medium">
        <color indexed="64"/>
      </right>
      <top style="medium">
        <color theme="6"/>
      </top>
      <bottom/>
      <diagonal/>
    </border>
    <border>
      <left style="medium">
        <color indexed="64"/>
      </left>
      <right style="medium">
        <color indexed="64"/>
      </right>
      <top style="medium">
        <color theme="6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theme="6"/>
      </bottom>
      <diagonal/>
    </border>
    <border>
      <left style="medium">
        <color indexed="64"/>
      </left>
      <right/>
      <top/>
      <bottom style="medium">
        <color theme="6"/>
      </bottom>
      <diagonal/>
    </border>
    <border>
      <left/>
      <right style="medium">
        <color indexed="64"/>
      </right>
      <top/>
      <bottom style="medium">
        <color theme="6"/>
      </bottom>
      <diagonal/>
    </border>
    <border>
      <left/>
      <right style="medium">
        <color theme="6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theme="2" tint="-0.249977111117893"/>
      </top>
      <bottom/>
      <diagonal/>
    </border>
    <border>
      <left/>
      <right style="medium">
        <color indexed="64"/>
      </right>
      <top style="medium">
        <color theme="2" tint="-0.249977111117893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theme="2" tint="-0.249977111117893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6"/>
      </left>
      <right/>
      <top style="medium">
        <color theme="6"/>
      </top>
      <bottom/>
      <diagonal/>
    </border>
    <border>
      <left style="medium">
        <color theme="6"/>
      </left>
      <right/>
      <top/>
      <bottom/>
      <diagonal/>
    </border>
    <border>
      <left style="medium">
        <color theme="6"/>
      </left>
      <right/>
      <top/>
      <bottom style="medium">
        <color theme="6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theme="2" tint="-9.9978637043366805E-2"/>
      </top>
      <bottom/>
      <diagonal/>
    </border>
    <border>
      <left/>
      <right/>
      <top style="medium">
        <color theme="2" tint="-9.9978637043366805E-2"/>
      </top>
      <bottom/>
      <diagonal/>
    </border>
    <border>
      <left/>
      <right/>
      <top/>
      <bottom style="medium">
        <color theme="2" tint="-9.9978637043366805E-2"/>
      </bottom>
      <diagonal/>
    </border>
    <border>
      <left/>
      <right style="medium">
        <color indexed="64"/>
      </right>
      <top style="medium">
        <color theme="2" tint="-9.9978637043366805E-2"/>
      </top>
      <bottom/>
      <diagonal/>
    </border>
    <border>
      <left style="medium">
        <color indexed="64"/>
      </left>
      <right style="medium">
        <color indexed="64"/>
      </right>
      <top style="medium">
        <color theme="2" tint="-9.9978637043366805E-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3" fillId="16" borderId="0">
      <alignment horizontal="center"/>
    </xf>
  </cellStyleXfs>
  <cellXfs count="1184">
    <xf numFmtId="0" fontId="0" fillId="0" borderId="0" xfId="0"/>
    <xf numFmtId="0" fontId="0" fillId="2" borderId="0" xfId="0" applyFont="1" applyFill="1" applyBorder="1" applyAlignment="1">
      <alignment vertical="center"/>
    </xf>
    <xf numFmtId="0" fontId="0" fillId="2" borderId="8" xfId="0" applyFont="1" applyFill="1" applyBorder="1" applyAlignment="1">
      <alignment vertical="center"/>
    </xf>
    <xf numFmtId="0" fontId="9" fillId="2" borderId="0" xfId="0" applyFont="1" applyFill="1" applyBorder="1" applyAlignment="1" applyProtection="1">
      <alignment vertical="center"/>
    </xf>
    <xf numFmtId="0" fontId="0" fillId="2" borderId="0" xfId="0" applyFont="1" applyFill="1"/>
    <xf numFmtId="0" fontId="0" fillId="5" borderId="5" xfId="0" applyFont="1" applyFill="1" applyBorder="1" applyAlignment="1">
      <alignment horizontal="center" vertical="center"/>
    </xf>
    <xf numFmtId="0" fontId="0" fillId="2" borderId="0" xfId="0" applyFont="1" applyFill="1" applyBorder="1"/>
    <xf numFmtId="0" fontId="0" fillId="2" borderId="8" xfId="0" applyFont="1" applyFill="1" applyBorder="1"/>
    <xf numFmtId="0" fontId="0" fillId="2" borderId="10" xfId="0" applyFont="1" applyFill="1" applyBorder="1"/>
    <xf numFmtId="0" fontId="0" fillId="2" borderId="11" xfId="0" applyFont="1" applyFill="1" applyBorder="1"/>
    <xf numFmtId="0" fontId="0" fillId="2" borderId="8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 applyProtection="1">
      <alignment horizontal="right" vertical="center"/>
    </xf>
    <xf numFmtId="178" fontId="12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 applyProtection="1">
      <alignment horizontal="right" vertical="center"/>
    </xf>
    <xf numFmtId="0" fontId="11" fillId="2" borderId="5" xfId="0" applyFont="1" applyFill="1" applyBorder="1" applyAlignment="1">
      <alignment horizontal="center" vertical="center"/>
    </xf>
    <xf numFmtId="0" fontId="9" fillId="2" borderId="8" xfId="0" applyFont="1" applyFill="1" applyBorder="1" applyAlignment="1" applyProtection="1">
      <alignment vertical="center"/>
    </xf>
    <xf numFmtId="0" fontId="0" fillId="2" borderId="7" xfId="0" applyFont="1" applyFill="1" applyBorder="1"/>
    <xf numFmtId="0" fontId="11" fillId="2" borderId="10" xfId="0" applyFont="1" applyFill="1" applyBorder="1" applyAlignment="1">
      <alignment horizontal="center" vertical="center"/>
    </xf>
    <xf numFmtId="0" fontId="0" fillId="2" borderId="9" xfId="0" applyFont="1" applyFill="1" applyBorder="1"/>
    <xf numFmtId="164" fontId="3" fillId="2" borderId="0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73" fontId="3" fillId="2" borderId="0" xfId="0" applyNumberFormat="1" applyFont="1" applyFill="1" applyBorder="1" applyAlignment="1">
      <alignment horizontal="center"/>
    </xf>
    <xf numFmtId="0" fontId="9" fillId="2" borderId="10" xfId="0" applyFont="1" applyFill="1" applyBorder="1" applyAlignment="1" applyProtection="1">
      <alignment horizontal="right" vertical="center"/>
    </xf>
    <xf numFmtId="0" fontId="0" fillId="2" borderId="10" xfId="0" applyFont="1" applyFill="1" applyBorder="1" applyAlignment="1">
      <alignment vertical="center"/>
    </xf>
    <xf numFmtId="0" fontId="9" fillId="2" borderId="10" xfId="0" applyFont="1" applyFill="1" applyBorder="1" applyAlignment="1" applyProtection="1">
      <alignment vertical="center"/>
    </xf>
    <xf numFmtId="0" fontId="9" fillId="2" borderId="11" xfId="0" applyFont="1" applyFill="1" applyBorder="1" applyAlignment="1" applyProtection="1">
      <alignment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3" fillId="2" borderId="0" xfId="0" applyFont="1" applyFill="1" applyBorder="1" applyAlignment="1" applyProtection="1">
      <alignment horizontal="left" vertical="center"/>
    </xf>
    <xf numFmtId="0" fontId="6" fillId="2" borderId="0" xfId="0" applyFont="1" applyFill="1" applyBorder="1" applyAlignment="1" applyProtection="1">
      <alignment horizontal="left" vertical="center"/>
    </xf>
    <xf numFmtId="0" fontId="6" fillId="2" borderId="10" xfId="0" applyFont="1" applyFill="1" applyBorder="1" applyAlignment="1" applyProtection="1">
      <alignment horizontal="left" vertical="center"/>
    </xf>
    <xf numFmtId="0" fontId="19" fillId="2" borderId="0" xfId="0" applyFont="1" applyFill="1" applyBorder="1" applyAlignment="1" applyProtection="1">
      <alignment horizontal="center" vertical="center"/>
      <protection locked="0"/>
    </xf>
    <xf numFmtId="180" fontId="6" fillId="2" borderId="0" xfId="0" applyNumberFormat="1" applyFont="1" applyFill="1" applyBorder="1" applyAlignment="1" applyProtection="1">
      <alignment horizontal="center" vertical="center"/>
    </xf>
    <xf numFmtId="0" fontId="27" fillId="6" borderId="2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vertical="center"/>
    </xf>
    <xf numFmtId="4" fontId="29" fillId="2" borderId="0" xfId="0" applyNumberFormat="1" applyFont="1" applyFill="1" applyBorder="1" applyAlignment="1" applyProtection="1">
      <alignment horizontal="center" vertical="center"/>
    </xf>
    <xf numFmtId="4" fontId="29" fillId="2" borderId="7" xfId="0" applyNumberFormat="1" applyFont="1" applyFill="1" applyBorder="1" applyAlignment="1" applyProtection="1">
      <alignment vertical="center"/>
    </xf>
    <xf numFmtId="4" fontId="30" fillId="2" borderId="0" xfId="0" applyNumberFormat="1" applyFont="1" applyFill="1" applyBorder="1" applyAlignment="1" applyProtection="1">
      <alignment horizontal="center" vertical="center"/>
      <protection locked="0"/>
    </xf>
    <xf numFmtId="4" fontId="31" fillId="2" borderId="0" xfId="0" applyNumberFormat="1" applyFont="1" applyFill="1" applyBorder="1" applyAlignment="1" applyProtection="1">
      <alignment horizontal="center" vertical="center"/>
      <protection locked="0"/>
    </xf>
    <xf numFmtId="4" fontId="29" fillId="2" borderId="0" xfId="0" applyNumberFormat="1" applyFont="1" applyFill="1" applyBorder="1" applyAlignment="1" applyProtection="1">
      <alignment horizontal="center" vertical="center"/>
      <protection locked="0"/>
    </xf>
    <xf numFmtId="4" fontId="29" fillId="2" borderId="10" xfId="0" applyNumberFormat="1" applyFont="1" applyFill="1" applyBorder="1" applyAlignment="1" applyProtection="1">
      <alignment horizontal="center" vertical="center"/>
    </xf>
    <xf numFmtId="4" fontId="29" fillId="2" borderId="10" xfId="0" applyNumberFormat="1" applyFont="1" applyFill="1" applyBorder="1" applyAlignment="1" applyProtection="1">
      <alignment horizontal="center" vertical="center"/>
      <protection locked="0"/>
    </xf>
    <xf numFmtId="0" fontId="33" fillId="2" borderId="7" xfId="0" applyFont="1" applyFill="1" applyBorder="1" applyAlignment="1" applyProtection="1">
      <alignment horizontal="left" vertical="center"/>
    </xf>
    <xf numFmtId="177" fontId="33" fillId="2" borderId="0" xfId="0" applyNumberFormat="1" applyFont="1" applyFill="1" applyBorder="1" applyAlignment="1" applyProtection="1">
      <alignment vertical="center"/>
    </xf>
    <xf numFmtId="0" fontId="33" fillId="2" borderId="6" xfId="0" applyFont="1" applyFill="1" applyBorder="1" applyAlignment="1" applyProtection="1">
      <alignment horizontal="left" vertical="center"/>
    </xf>
    <xf numFmtId="0" fontId="33" fillId="2" borderId="5" xfId="0" applyFont="1" applyFill="1" applyBorder="1" applyAlignment="1" applyProtection="1">
      <alignment vertical="center"/>
    </xf>
    <xf numFmtId="0" fontId="6" fillId="2" borderId="0" xfId="0" applyFont="1" applyFill="1" applyBorder="1" applyAlignment="1" applyProtection="1">
      <alignment vertical="center"/>
    </xf>
    <xf numFmtId="0" fontId="6" fillId="2" borderId="7" xfId="0" applyFont="1" applyFill="1" applyBorder="1" applyAlignment="1" applyProtection="1">
      <alignment vertical="center"/>
    </xf>
    <xf numFmtId="177" fontId="6" fillId="2" borderId="7" xfId="0" applyNumberFormat="1" applyFont="1" applyFill="1" applyBorder="1" applyAlignment="1" applyProtection="1">
      <alignment vertical="center"/>
    </xf>
    <xf numFmtId="0" fontId="6" fillId="2" borderId="7" xfId="0" applyFont="1" applyFill="1" applyBorder="1" applyAlignment="1" applyProtection="1">
      <alignment horizontal="fill" vertical="center"/>
    </xf>
    <xf numFmtId="0" fontId="6" fillId="2" borderId="0" xfId="0" applyFont="1" applyFill="1" applyBorder="1" applyAlignment="1" applyProtection="1">
      <alignment horizontal="fill" vertical="center"/>
    </xf>
    <xf numFmtId="0" fontId="6" fillId="2" borderId="4" xfId="0" applyFont="1" applyFill="1" applyBorder="1" applyAlignment="1" applyProtection="1">
      <alignment vertical="center"/>
    </xf>
    <xf numFmtId="0" fontId="6" fillId="2" borderId="5" xfId="0" applyFont="1" applyFill="1" applyBorder="1" applyAlignment="1" applyProtection="1">
      <alignment horizontal="left" vertical="center"/>
    </xf>
    <xf numFmtId="0" fontId="6" fillId="2" borderId="5" xfId="0" applyFont="1" applyFill="1" applyBorder="1" applyAlignment="1" applyProtection="1">
      <alignment vertical="center"/>
    </xf>
    <xf numFmtId="0" fontId="34" fillId="2" borderId="7" xfId="0" applyFont="1" applyFill="1" applyBorder="1" applyAlignment="1" applyProtection="1">
      <alignment vertical="center"/>
    </xf>
    <xf numFmtId="0" fontId="6" fillId="2" borderId="4" xfId="0" applyFont="1" applyFill="1" applyBorder="1" applyAlignment="1" applyProtection="1">
      <alignment horizontal="fill" vertical="center"/>
    </xf>
    <xf numFmtId="0" fontId="33" fillId="2" borderId="0" xfId="0" applyFont="1" applyFill="1" applyBorder="1" applyAlignment="1" applyProtection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2" borderId="5" xfId="0" applyFont="1" applyFill="1" applyBorder="1" applyAlignment="1">
      <alignment vertical="center"/>
    </xf>
    <xf numFmtId="0" fontId="0" fillId="2" borderId="6" xfId="0" applyFont="1" applyFill="1" applyBorder="1" applyAlignment="1">
      <alignment vertical="center"/>
    </xf>
    <xf numFmtId="0" fontId="36" fillId="2" borderId="0" xfId="0" applyFont="1" applyFill="1" applyBorder="1" applyAlignment="1" applyProtection="1">
      <alignment horizontal="left" vertical="center"/>
    </xf>
    <xf numFmtId="188" fontId="10" fillId="7" borderId="0" xfId="0" applyNumberFormat="1" applyFont="1" applyFill="1" applyBorder="1" applyAlignment="1" applyProtection="1">
      <alignment vertical="center"/>
    </xf>
    <xf numFmtId="0" fontId="10" fillId="2" borderId="0" xfId="0" applyFont="1" applyFill="1" applyBorder="1" applyAlignment="1" applyProtection="1">
      <alignment horizontal="left" vertical="center"/>
    </xf>
    <xf numFmtId="177" fontId="6" fillId="2" borderId="0" xfId="0" applyNumberFormat="1" applyFont="1" applyFill="1" applyBorder="1" applyAlignment="1" applyProtection="1">
      <alignment vertical="center"/>
    </xf>
    <xf numFmtId="0" fontId="0" fillId="2" borderId="4" xfId="0" applyFont="1" applyFill="1" applyBorder="1"/>
    <xf numFmtId="0" fontId="6" fillId="2" borderId="6" xfId="0" applyFont="1" applyFill="1" applyBorder="1" applyAlignment="1" applyProtection="1">
      <alignment vertical="center"/>
    </xf>
    <xf numFmtId="0" fontId="34" fillId="2" borderId="8" xfId="0" applyFont="1" applyFill="1" applyBorder="1" applyAlignment="1" applyProtection="1">
      <alignment vertical="center"/>
    </xf>
    <xf numFmtId="0" fontId="37" fillId="2" borderId="8" xfId="0" applyFont="1" applyFill="1" applyBorder="1" applyAlignment="1" applyProtection="1">
      <alignment horizontal="left" vertical="center"/>
    </xf>
    <xf numFmtId="188" fontId="37" fillId="7" borderId="0" xfId="0" applyNumberFormat="1" applyFont="1" applyFill="1" applyBorder="1" applyAlignment="1" applyProtection="1">
      <alignment vertical="center"/>
    </xf>
    <xf numFmtId="0" fontId="6" fillId="2" borderId="8" xfId="0" applyFont="1" applyFill="1" applyBorder="1" applyAlignment="1" applyProtection="1">
      <alignment horizontal="left" vertical="center"/>
    </xf>
    <xf numFmtId="0" fontId="33" fillId="2" borderId="9" xfId="0" applyFont="1" applyFill="1" applyBorder="1" applyAlignment="1" applyProtection="1">
      <alignment horizontal="left" vertical="center"/>
    </xf>
    <xf numFmtId="0" fontId="33" fillId="2" borderId="10" xfId="0" applyFont="1" applyFill="1" applyBorder="1" applyAlignment="1" applyProtection="1">
      <alignment horizontal="left" vertical="center"/>
    </xf>
    <xf numFmtId="0" fontId="36" fillId="2" borderId="10" xfId="0" applyFont="1" applyFill="1" applyBorder="1" applyAlignment="1" applyProtection="1">
      <alignment horizontal="left" vertical="center"/>
    </xf>
    <xf numFmtId="0" fontId="37" fillId="2" borderId="11" xfId="0" applyFont="1" applyFill="1" applyBorder="1" applyAlignment="1" applyProtection="1">
      <alignment horizontal="left" vertical="center"/>
    </xf>
    <xf numFmtId="177" fontId="13" fillId="2" borderId="0" xfId="0" applyNumberFormat="1" applyFont="1" applyFill="1" applyBorder="1" applyAlignment="1" applyProtection="1">
      <alignment vertical="center"/>
    </xf>
    <xf numFmtId="0" fontId="13" fillId="2" borderId="0" xfId="0" applyFont="1" applyFill="1" applyBorder="1" applyAlignment="1" applyProtection="1">
      <alignment vertical="center"/>
    </xf>
    <xf numFmtId="0" fontId="38" fillId="2" borderId="0" xfId="0" applyFont="1" applyFill="1" applyBorder="1" applyAlignment="1" applyProtection="1">
      <alignment vertical="center"/>
    </xf>
    <xf numFmtId="0" fontId="13" fillId="2" borderId="5" xfId="0" applyFont="1" applyFill="1" applyBorder="1" applyAlignment="1" applyProtection="1">
      <alignment vertical="center"/>
    </xf>
    <xf numFmtId="0" fontId="13" fillId="2" borderId="5" xfId="0" applyFont="1" applyFill="1" applyBorder="1" applyAlignment="1" applyProtection="1">
      <alignment horizontal="left" vertical="center"/>
    </xf>
    <xf numFmtId="177" fontId="3" fillId="7" borderId="0" xfId="0" applyNumberFormat="1" applyFont="1" applyFill="1" applyBorder="1" applyAlignment="1" applyProtection="1">
      <alignment vertical="center"/>
    </xf>
    <xf numFmtId="187" fontId="6" fillId="2" borderId="0" xfId="0" applyNumberFormat="1" applyFont="1" applyFill="1" applyBorder="1" applyAlignment="1" applyProtection="1">
      <alignment vertical="center"/>
    </xf>
    <xf numFmtId="0" fontId="33" fillId="2" borderId="5" xfId="0" applyFont="1" applyFill="1" applyBorder="1" applyAlignment="1" applyProtection="1">
      <alignment horizontal="left" vertical="center"/>
    </xf>
    <xf numFmtId="0" fontId="33" fillId="2" borderId="17" xfId="0" applyFont="1" applyFill="1" applyBorder="1" applyAlignment="1" applyProtection="1">
      <alignment horizontal="fill" vertical="center"/>
    </xf>
    <xf numFmtId="0" fontId="33" fillId="2" borderId="17" xfId="0" applyFont="1" applyFill="1" applyBorder="1" applyAlignment="1" applyProtection="1">
      <alignment vertical="center"/>
    </xf>
    <xf numFmtId="0" fontId="33" fillId="2" borderId="10" xfId="0" applyFont="1" applyFill="1" applyBorder="1" applyAlignment="1" applyProtection="1">
      <alignment vertical="center"/>
    </xf>
    <xf numFmtId="0" fontId="8" fillId="2" borderId="0" xfId="0" quotePrefix="1" applyFont="1" applyFill="1" applyBorder="1" applyAlignment="1" applyProtection="1">
      <alignment horizontal="left" vertical="center"/>
    </xf>
    <xf numFmtId="0" fontId="33" fillId="2" borderId="11" xfId="0" applyFont="1" applyFill="1" applyBorder="1" applyAlignment="1" applyProtection="1">
      <alignment horizontal="left" vertical="center"/>
    </xf>
    <xf numFmtId="0" fontId="6" fillId="2" borderId="18" xfId="0" applyFont="1" applyFill="1" applyBorder="1" applyAlignment="1" applyProtection="1">
      <alignment horizontal="left" vertical="center"/>
    </xf>
    <xf numFmtId="0" fontId="6" fillId="2" borderId="19" xfId="0" applyFont="1" applyFill="1" applyBorder="1" applyAlignment="1" applyProtection="1">
      <alignment horizontal="left" vertical="center"/>
    </xf>
    <xf numFmtId="0" fontId="8" fillId="2" borderId="0" xfId="0" applyFont="1" applyFill="1" applyBorder="1" applyAlignment="1" applyProtection="1">
      <alignment horizontal="right" vertical="center"/>
    </xf>
    <xf numFmtId="0" fontId="8" fillId="2" borderId="10" xfId="0" applyFont="1" applyFill="1" applyBorder="1" applyAlignment="1" applyProtection="1">
      <alignment horizontal="right" vertical="center"/>
    </xf>
    <xf numFmtId="10" fontId="14" fillId="2" borderId="6" xfId="0" applyNumberFormat="1" applyFont="1" applyFill="1" applyBorder="1" applyAlignment="1">
      <alignment horizontal="center" vertical="center"/>
    </xf>
    <xf numFmtId="10" fontId="14" fillId="2" borderId="8" xfId="0" applyNumberFormat="1" applyFont="1" applyFill="1" applyBorder="1" applyAlignment="1">
      <alignment horizontal="center" vertical="center"/>
    </xf>
    <xf numFmtId="10" fontId="14" fillId="2" borderId="11" xfId="0" applyNumberFormat="1" applyFont="1" applyFill="1" applyBorder="1" applyAlignment="1">
      <alignment horizontal="center" vertical="center"/>
    </xf>
    <xf numFmtId="0" fontId="0" fillId="2" borderId="5" xfId="0" applyFont="1" applyFill="1" applyBorder="1"/>
    <xf numFmtId="4" fontId="29" fillId="2" borderId="5" xfId="0" applyNumberFormat="1" applyFont="1" applyFill="1" applyBorder="1" applyAlignment="1" applyProtection="1">
      <alignment horizontal="center" vertical="center"/>
    </xf>
    <xf numFmtId="179" fontId="19" fillId="2" borderId="0" xfId="0" applyNumberFormat="1" applyFont="1" applyFill="1" applyBorder="1" applyAlignment="1" applyProtection="1">
      <alignment horizontal="center" vertical="center"/>
      <protection locked="0"/>
    </xf>
    <xf numFmtId="179" fontId="19" fillId="2" borderId="5" xfId="0" applyNumberFormat="1" applyFont="1" applyFill="1" applyBorder="1" applyAlignment="1" applyProtection="1">
      <alignment horizontal="center" vertical="center"/>
      <protection locked="0"/>
    </xf>
    <xf numFmtId="0" fontId="0" fillId="2" borderId="22" xfId="0" applyFont="1" applyFill="1" applyBorder="1"/>
    <xf numFmtId="4" fontId="29" fillId="2" borderId="21" xfId="0" applyNumberFormat="1" applyFont="1" applyFill="1" applyBorder="1" applyAlignment="1" applyProtection="1">
      <alignment horizontal="center" vertical="center"/>
    </xf>
    <xf numFmtId="4" fontId="29" fillId="2" borderId="22" xfId="0" applyNumberFormat="1" applyFont="1" applyFill="1" applyBorder="1" applyAlignment="1" applyProtection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14" fontId="0" fillId="11" borderId="3" xfId="0" applyNumberFormat="1" applyFont="1" applyFill="1" applyBorder="1" applyAlignment="1">
      <alignment horizontal="center" vertical="center"/>
    </xf>
    <xf numFmtId="0" fontId="39" fillId="2" borderId="0" xfId="0" applyFont="1" applyFill="1" applyBorder="1" applyAlignment="1" applyProtection="1">
      <alignment vertical="center"/>
    </xf>
    <xf numFmtId="0" fontId="34" fillId="2" borderId="6" xfId="0" applyFont="1" applyFill="1" applyBorder="1" applyAlignment="1" applyProtection="1">
      <alignment vertical="center"/>
    </xf>
    <xf numFmtId="0" fontId="0" fillId="2" borderId="6" xfId="0" applyFont="1" applyFill="1" applyBorder="1" applyAlignment="1">
      <alignment horizontal="left"/>
    </xf>
    <xf numFmtId="0" fontId="36" fillId="2" borderId="0" xfId="0" applyFont="1" applyFill="1" applyBorder="1" applyAlignment="1" applyProtection="1">
      <alignment vertical="center"/>
    </xf>
    <xf numFmtId="0" fontId="39" fillId="2" borderId="0" xfId="0" quotePrefix="1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horizontal="fill" vertical="center"/>
    </xf>
    <xf numFmtId="0" fontId="0" fillId="2" borderId="5" xfId="0" applyFont="1" applyFill="1" applyBorder="1" applyAlignment="1"/>
    <xf numFmtId="0" fontId="0" fillId="2" borderId="0" xfId="0" applyFont="1" applyFill="1" applyBorder="1" applyAlignment="1"/>
    <xf numFmtId="0" fontId="0" fillId="2" borderId="10" xfId="0" applyFont="1" applyFill="1" applyBorder="1" applyAlignment="1"/>
    <xf numFmtId="0" fontId="0" fillId="2" borderId="7" xfId="0" applyFont="1" applyFill="1" applyBorder="1" applyAlignment="1"/>
    <xf numFmtId="0" fontId="0" fillId="2" borderId="9" xfId="0" applyFont="1" applyFill="1" applyBorder="1" applyAlignment="1"/>
    <xf numFmtId="0" fontId="0" fillId="2" borderId="4" xfId="0" applyFont="1" applyFill="1" applyBorder="1" applyAlignment="1"/>
    <xf numFmtId="0" fontId="29" fillId="2" borderId="0" xfId="0" applyFont="1" applyFill="1" applyBorder="1" applyAlignment="1" applyProtection="1">
      <alignment horizontal="center" vertical="center"/>
    </xf>
    <xf numFmtId="0" fontId="46" fillId="2" borderId="0" xfId="0" applyFont="1" applyFill="1" applyBorder="1" applyAlignment="1">
      <alignment horizontal="center" vertical="center" textRotation="90"/>
    </xf>
    <xf numFmtId="0" fontId="0" fillId="2" borderId="31" xfId="0" applyFont="1" applyFill="1" applyBorder="1"/>
    <xf numFmtId="0" fontId="36" fillId="7" borderId="15" xfId="0" applyFont="1" applyFill="1" applyBorder="1" applyAlignment="1" applyProtection="1">
      <alignment horizontal="center" vertical="center"/>
    </xf>
    <xf numFmtId="4" fontId="30" fillId="2" borderId="7" xfId="0" applyNumberFormat="1" applyFont="1" applyFill="1" applyBorder="1" applyAlignment="1" applyProtection="1">
      <alignment horizontal="center" vertical="center"/>
      <protection locked="0"/>
    </xf>
    <xf numFmtId="4" fontId="30" fillId="2" borderId="8" xfId="0" applyNumberFormat="1" applyFont="1" applyFill="1" applyBorder="1" applyAlignment="1" applyProtection="1">
      <alignment horizontal="center" vertical="center"/>
      <protection locked="0"/>
    </xf>
    <xf numFmtId="4" fontId="30" fillId="2" borderId="4" xfId="0" applyNumberFormat="1" applyFont="1" applyFill="1" applyBorder="1" applyAlignment="1" applyProtection="1">
      <alignment horizontal="center" vertical="center"/>
      <protection locked="0"/>
    </xf>
    <xf numFmtId="4" fontId="30" fillId="2" borderId="6" xfId="0" applyNumberFormat="1" applyFont="1" applyFill="1" applyBorder="1" applyAlignment="1" applyProtection="1">
      <alignment horizontal="center" vertical="center"/>
      <protection locked="0"/>
    </xf>
    <xf numFmtId="4" fontId="29" fillId="2" borderId="7" xfId="0" applyNumberFormat="1" applyFont="1" applyFill="1" applyBorder="1" applyAlignment="1" applyProtection="1">
      <alignment horizontal="center" vertical="center"/>
    </xf>
    <xf numFmtId="4" fontId="29" fillId="2" borderId="8" xfId="0" applyNumberFormat="1" applyFont="1" applyFill="1" applyBorder="1" applyAlignment="1" applyProtection="1">
      <alignment horizontal="center" vertical="center"/>
    </xf>
    <xf numFmtId="169" fontId="30" fillId="2" borderId="0" xfId="0" applyNumberFormat="1" applyFont="1" applyFill="1" applyBorder="1" applyAlignment="1" applyProtection="1">
      <alignment horizontal="center" vertical="center"/>
      <protection locked="0"/>
    </xf>
    <xf numFmtId="0" fontId="20" fillId="2" borderId="7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4" fontId="29" fillId="2" borderId="9" xfId="0" applyNumberFormat="1" applyFont="1" applyFill="1" applyBorder="1" applyAlignment="1" applyProtection="1">
      <alignment horizontal="center" vertical="center"/>
    </xf>
    <xf numFmtId="0" fontId="39" fillId="2" borderId="7" xfId="0" applyFont="1" applyFill="1" applyBorder="1" applyAlignment="1" applyProtection="1">
      <alignment horizontal="left" vertical="center"/>
    </xf>
    <xf numFmtId="0" fontId="39" fillId="2" borderId="0" xfId="0" applyFont="1" applyFill="1" applyBorder="1" applyAlignment="1" applyProtection="1">
      <alignment horizontal="left" vertical="center"/>
    </xf>
    <xf numFmtId="0" fontId="39" fillId="2" borderId="8" xfId="0" applyFont="1" applyFill="1" applyBorder="1" applyAlignment="1" applyProtection="1">
      <alignment horizontal="left" vertical="center"/>
    </xf>
    <xf numFmtId="177" fontId="6" fillId="2" borderId="0" xfId="0" applyNumberFormat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horizontal="left" vertical="center"/>
    </xf>
    <xf numFmtId="0" fontId="7" fillId="2" borderId="5" xfId="0" applyFont="1" applyFill="1" applyBorder="1" applyAlignment="1" applyProtection="1">
      <alignment horizontal="left" vertical="center"/>
    </xf>
    <xf numFmtId="0" fontId="20" fillId="2" borderId="4" xfId="0" applyFont="1" applyFill="1" applyBorder="1" applyAlignment="1" applyProtection="1">
      <alignment horizontal="left" vertical="center"/>
    </xf>
    <xf numFmtId="0" fontId="6" fillId="2" borderId="5" xfId="0" applyFont="1" applyFill="1" applyBorder="1" applyAlignment="1" applyProtection="1">
      <alignment horizontal="center" vertical="center"/>
    </xf>
    <xf numFmtId="0" fontId="42" fillId="2" borderId="4" xfId="0" applyFont="1" applyFill="1" applyBorder="1" applyAlignment="1" applyProtection="1">
      <alignment horizontal="center" vertical="center"/>
    </xf>
    <xf numFmtId="0" fontId="42" fillId="2" borderId="5" xfId="0" applyFont="1" applyFill="1" applyBorder="1" applyAlignment="1" applyProtection="1">
      <alignment horizontal="center" vertical="center"/>
    </xf>
    <xf numFmtId="0" fontId="42" fillId="2" borderId="6" xfId="0" applyFont="1" applyFill="1" applyBorder="1" applyAlignment="1" applyProtection="1">
      <alignment horizontal="center" vertical="center"/>
    </xf>
    <xf numFmtId="0" fontId="42" fillId="2" borderId="0" xfId="0" applyFont="1" applyFill="1" applyBorder="1" applyAlignment="1" applyProtection="1">
      <alignment horizontal="center" vertical="center"/>
    </xf>
    <xf numFmtId="0" fontId="13" fillId="2" borderId="4" xfId="0" applyFont="1" applyFill="1" applyBorder="1" applyAlignment="1" applyProtection="1">
      <alignment vertical="center"/>
    </xf>
    <xf numFmtId="0" fontId="13" fillId="2" borderId="7" xfId="0" applyFont="1" applyFill="1" applyBorder="1" applyAlignment="1" applyProtection="1">
      <alignment vertical="center"/>
    </xf>
    <xf numFmtId="177" fontId="13" fillId="2" borderId="7" xfId="0" applyNumberFormat="1" applyFont="1" applyFill="1" applyBorder="1" applyAlignment="1" applyProtection="1">
      <alignment vertical="center"/>
    </xf>
    <xf numFmtId="188" fontId="37" fillId="7" borderId="10" xfId="0" applyNumberFormat="1" applyFont="1" applyFill="1" applyBorder="1" applyAlignment="1" applyProtection="1">
      <alignment vertical="center"/>
    </xf>
    <xf numFmtId="0" fontId="29" fillId="2" borderId="12" xfId="0" applyFont="1" applyFill="1" applyBorder="1" applyAlignment="1" applyProtection="1">
      <alignment horizontal="center" vertical="center"/>
    </xf>
    <xf numFmtId="0" fontId="29" fillId="2" borderId="13" xfId="0" applyFont="1" applyFill="1" applyBorder="1" applyAlignment="1" applyProtection="1">
      <alignment horizontal="center" vertical="center"/>
    </xf>
    <xf numFmtId="0" fontId="29" fillId="2" borderId="14" xfId="0" applyFont="1" applyFill="1" applyBorder="1" applyAlignment="1" applyProtection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77" fontId="6" fillId="2" borderId="0" xfId="0" applyNumberFormat="1" applyFont="1" applyFill="1" applyBorder="1" applyAlignment="1" applyProtection="1">
      <alignment horizontal="center" vertical="center"/>
    </xf>
    <xf numFmtId="0" fontId="15" fillId="7" borderId="0" xfId="0" applyFont="1" applyFill="1" applyBorder="1" applyAlignment="1" applyProtection="1">
      <alignment horizontal="center" vertical="center"/>
    </xf>
    <xf numFmtId="0" fontId="48" fillId="2" borderId="7" xfId="0" applyFont="1" applyFill="1" applyBorder="1" applyAlignment="1" applyProtection="1">
      <alignment horizontal="left" vertical="center"/>
    </xf>
    <xf numFmtId="171" fontId="19" fillId="2" borderId="0" xfId="0" applyNumberFormat="1" applyFont="1" applyFill="1" applyBorder="1" applyAlignment="1" applyProtection="1">
      <alignment vertical="center"/>
      <protection locked="0"/>
    </xf>
    <xf numFmtId="172" fontId="19" fillId="2" borderId="0" xfId="0" applyNumberFormat="1" applyFont="1" applyFill="1" applyBorder="1" applyAlignment="1" applyProtection="1">
      <alignment horizontal="right" vertical="center"/>
      <protection locked="0"/>
    </xf>
    <xf numFmtId="0" fontId="6" fillId="2" borderId="7" xfId="0" applyFont="1" applyFill="1" applyBorder="1" applyAlignment="1" applyProtection="1">
      <alignment horizontal="left" vertical="center"/>
    </xf>
    <xf numFmtId="167" fontId="19" fillId="2" borderId="0" xfId="0" applyNumberFormat="1" applyFont="1" applyFill="1" applyBorder="1" applyAlignment="1" applyProtection="1">
      <alignment horizontal="center" vertical="center"/>
      <protection locked="0"/>
    </xf>
    <xf numFmtId="0" fontId="48" fillId="2" borderId="0" xfId="0" applyFont="1" applyFill="1" applyBorder="1" applyAlignment="1" applyProtection="1">
      <alignment vertical="center"/>
    </xf>
    <xf numFmtId="0" fontId="6" fillId="2" borderId="0" xfId="0" applyFont="1" applyFill="1" applyBorder="1" applyAlignment="1" applyProtection="1">
      <alignment horizontal="right" vertical="center"/>
    </xf>
    <xf numFmtId="171" fontId="19" fillId="2" borderId="0" xfId="0" applyNumberFormat="1" applyFont="1" applyFill="1" applyBorder="1" applyAlignment="1" applyProtection="1">
      <alignment horizontal="center" vertical="center"/>
      <protection locked="0"/>
    </xf>
    <xf numFmtId="0" fontId="28" fillId="2" borderId="0" xfId="0" applyFont="1" applyFill="1" applyBorder="1" applyAlignment="1" applyProtection="1">
      <alignment horizontal="left" vertical="center"/>
    </xf>
    <xf numFmtId="0" fontId="6" fillId="2" borderId="21" xfId="0" applyFont="1" applyFill="1" applyBorder="1" applyAlignment="1" applyProtection="1">
      <alignment vertical="center"/>
    </xf>
    <xf numFmtId="0" fontId="6" fillId="2" borderId="21" xfId="0" applyFont="1" applyFill="1" applyBorder="1" applyAlignment="1" applyProtection="1">
      <alignment horizontal="right" vertical="center"/>
    </xf>
    <xf numFmtId="171" fontId="19" fillId="2" borderId="21" xfId="0" applyNumberFormat="1" applyFont="1" applyFill="1" applyBorder="1" applyAlignment="1" applyProtection="1">
      <alignment vertical="center"/>
      <protection locked="0"/>
    </xf>
    <xf numFmtId="171" fontId="19" fillId="2" borderId="21" xfId="0" applyNumberFormat="1" applyFont="1" applyFill="1" applyBorder="1" applyAlignment="1" applyProtection="1">
      <alignment horizontal="center" vertical="center"/>
      <protection locked="0"/>
    </xf>
    <xf numFmtId="0" fontId="33" fillId="2" borderId="22" xfId="0" applyFont="1" applyFill="1" applyBorder="1" applyAlignment="1" applyProtection="1">
      <alignment horizontal="left" vertical="center"/>
    </xf>
    <xf numFmtId="171" fontId="19" fillId="2" borderId="22" xfId="0" applyNumberFormat="1" applyFont="1" applyFill="1" applyBorder="1" applyAlignment="1" applyProtection="1">
      <alignment vertical="center"/>
      <protection locked="0"/>
    </xf>
    <xf numFmtId="171" fontId="19" fillId="2" borderId="22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 applyProtection="1">
      <alignment horizontal="center" vertical="center"/>
    </xf>
    <xf numFmtId="0" fontId="28" fillId="2" borderId="5" xfId="0" applyFont="1" applyFill="1" applyBorder="1" applyAlignment="1" applyProtection="1">
      <alignment horizontal="left" vertical="center"/>
    </xf>
    <xf numFmtId="171" fontId="19" fillId="2" borderId="5" xfId="0" applyNumberFormat="1" applyFont="1" applyFill="1" applyBorder="1" applyAlignment="1" applyProtection="1">
      <alignment vertical="center"/>
      <protection locked="0"/>
    </xf>
    <xf numFmtId="171" fontId="19" fillId="2" borderId="5" xfId="0" applyNumberFormat="1" applyFont="1" applyFill="1" applyBorder="1" applyAlignment="1" applyProtection="1">
      <alignment horizontal="center" vertical="center"/>
      <protection locked="0"/>
    </xf>
    <xf numFmtId="0" fontId="6" fillId="2" borderId="21" xfId="0" applyFont="1" applyFill="1" applyBorder="1" applyAlignment="1" applyProtection="1">
      <alignment horizontal="center" vertical="center"/>
    </xf>
    <xf numFmtId="172" fontId="19" fillId="2" borderId="0" xfId="0" applyNumberFormat="1" applyFont="1" applyFill="1" applyBorder="1" applyAlignment="1" applyProtection="1">
      <alignment horizontal="center" vertical="center"/>
      <protection locked="0"/>
    </xf>
    <xf numFmtId="168" fontId="19" fillId="2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7" xfId="0" quotePrefix="1" applyFont="1" applyFill="1" applyBorder="1" applyAlignment="1" applyProtection="1">
      <alignment horizontal="left" vertical="center"/>
    </xf>
    <xf numFmtId="177" fontId="49" fillId="2" borderId="0" xfId="0" applyNumberFormat="1" applyFont="1" applyFill="1" applyBorder="1" applyAlignment="1" applyProtection="1">
      <alignment vertical="center"/>
    </xf>
    <xf numFmtId="0" fontId="19" fillId="2" borderId="0" xfId="0" applyFont="1" applyFill="1" applyBorder="1" applyAlignment="1" applyProtection="1">
      <alignment vertical="center"/>
      <protection locked="0"/>
    </xf>
    <xf numFmtId="0" fontId="6" fillId="2" borderId="0" xfId="0" quotePrefix="1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left" vertical="center"/>
    </xf>
    <xf numFmtId="0" fontId="6" fillId="2" borderId="10" xfId="0" applyFont="1" applyFill="1" applyBorder="1" applyAlignment="1" applyProtection="1">
      <alignment vertical="center"/>
    </xf>
    <xf numFmtId="171" fontId="19" fillId="2" borderId="10" xfId="0" applyNumberFormat="1" applyFont="1" applyFill="1" applyBorder="1" applyAlignment="1" applyProtection="1">
      <alignment vertical="center"/>
      <protection locked="0"/>
    </xf>
    <xf numFmtId="167" fontId="19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</xf>
    <xf numFmtId="184" fontId="19" fillId="2" borderId="0" xfId="0" applyNumberFormat="1" applyFont="1" applyFill="1" applyBorder="1" applyAlignment="1" applyProtection="1">
      <alignment horizontal="center" vertical="center"/>
      <protection locked="0"/>
    </xf>
    <xf numFmtId="0" fontId="28" fillId="2" borderId="0" xfId="0" applyFont="1" applyFill="1" applyBorder="1" applyAlignment="1" applyProtection="1">
      <alignment vertical="center"/>
    </xf>
    <xf numFmtId="185" fontId="19" fillId="2" borderId="10" xfId="0" applyNumberFormat="1" applyFont="1" applyFill="1" applyBorder="1" applyAlignment="1" applyProtection="1">
      <alignment horizontal="center" vertical="center"/>
      <protection locked="0"/>
    </xf>
    <xf numFmtId="167" fontId="19" fillId="2" borderId="5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vertical="center"/>
    </xf>
    <xf numFmtId="171" fontId="19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 vertical="center"/>
    </xf>
    <xf numFmtId="0" fontId="28" fillId="2" borderId="2" xfId="0" applyFont="1" applyFill="1" applyBorder="1" applyAlignment="1" applyProtection="1">
      <alignment horizontal="left" vertical="center"/>
    </xf>
    <xf numFmtId="176" fontId="33" fillId="2" borderId="1" xfId="0" applyNumberFormat="1" applyFont="1" applyFill="1" applyBorder="1" applyAlignment="1" applyProtection="1">
      <alignment horizontal="center" vertical="center"/>
    </xf>
    <xf numFmtId="0" fontId="33" fillId="2" borderId="3" xfId="0" applyFont="1" applyFill="1" applyBorder="1" applyAlignment="1" applyProtection="1">
      <alignment horizontal="center" vertical="center"/>
    </xf>
    <xf numFmtId="0" fontId="20" fillId="2" borderId="20" xfId="0" applyFont="1" applyFill="1" applyBorder="1" applyAlignment="1" applyProtection="1">
      <alignment horizontal="left" vertical="center"/>
    </xf>
    <xf numFmtId="0" fontId="20" fillId="2" borderId="26" xfId="0" applyFont="1" applyFill="1" applyBorder="1" applyAlignment="1" applyProtection="1">
      <alignment horizontal="left" vertical="center"/>
    </xf>
    <xf numFmtId="0" fontId="20" fillId="2" borderId="7" xfId="0" applyFont="1" applyFill="1" applyBorder="1" applyAlignment="1" applyProtection="1">
      <alignment vertical="center"/>
    </xf>
    <xf numFmtId="0" fontId="7" fillId="2" borderId="5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vertical="center"/>
    </xf>
    <xf numFmtId="0" fontId="20" fillId="2" borderId="0" xfId="0" applyFont="1" applyFill="1" applyBorder="1" applyAlignment="1" applyProtection="1">
      <alignment vertical="center"/>
    </xf>
    <xf numFmtId="0" fontId="7" fillId="2" borderId="7" xfId="0" quotePrefix="1" applyFont="1" applyFill="1" applyBorder="1" applyAlignment="1" applyProtection="1">
      <alignment horizontal="left" vertical="center"/>
    </xf>
    <xf numFmtId="0" fontId="5" fillId="2" borderId="0" xfId="0" applyFont="1" applyFill="1" applyBorder="1"/>
    <xf numFmtId="171" fontId="51" fillId="2" borderId="21" xfId="0" applyNumberFormat="1" applyFont="1" applyFill="1" applyBorder="1" applyAlignment="1" applyProtection="1">
      <alignment vertical="center"/>
      <protection locked="0"/>
    </xf>
    <xf numFmtId="171" fontId="51" fillId="2" borderId="0" xfId="0" applyNumberFormat="1" applyFont="1" applyFill="1" applyBorder="1" applyAlignment="1" applyProtection="1">
      <alignment vertical="center"/>
      <protection locked="0"/>
    </xf>
    <xf numFmtId="177" fontId="52" fillId="2" borderId="0" xfId="0" applyNumberFormat="1" applyFont="1" applyFill="1" applyBorder="1" applyAlignment="1" applyProtection="1">
      <alignment vertical="center"/>
    </xf>
    <xf numFmtId="0" fontId="39" fillId="2" borderId="0" xfId="0" applyFont="1" applyFill="1" applyBorder="1" applyAlignment="1" applyProtection="1">
      <alignment horizontal="right" vertical="center"/>
    </xf>
    <xf numFmtId="0" fontId="7" fillId="2" borderId="0" xfId="0" applyFont="1" applyFill="1" applyBorder="1" applyAlignment="1" applyProtection="1">
      <alignment horizontal="center" vertical="center"/>
    </xf>
    <xf numFmtId="168" fontId="39" fillId="2" borderId="21" xfId="0" applyNumberFormat="1" applyFont="1" applyFill="1" applyBorder="1" applyAlignment="1" applyProtection="1">
      <alignment horizontal="right" vertical="center"/>
      <protection locked="0"/>
    </xf>
    <xf numFmtId="0" fontId="7" fillId="2" borderId="21" xfId="0" applyFont="1" applyFill="1" applyBorder="1" applyAlignment="1" applyProtection="1">
      <alignment horizontal="right" vertical="center"/>
    </xf>
    <xf numFmtId="0" fontId="39" fillId="2" borderId="21" xfId="0" applyFont="1" applyFill="1" applyBorder="1" applyAlignment="1" applyProtection="1">
      <alignment horizontal="right" vertical="center"/>
    </xf>
    <xf numFmtId="0" fontId="53" fillId="2" borderId="21" xfId="0" applyFont="1" applyFill="1" applyBorder="1" applyAlignment="1" applyProtection="1">
      <alignment horizontal="left" vertical="center"/>
    </xf>
    <xf numFmtId="0" fontId="39" fillId="2" borderId="21" xfId="0" applyFont="1" applyFill="1" applyBorder="1" applyAlignment="1" applyProtection="1">
      <alignment vertical="center"/>
    </xf>
    <xf numFmtId="180" fontId="51" fillId="2" borderId="21" xfId="0" applyNumberFormat="1" applyFont="1" applyFill="1" applyBorder="1" applyAlignment="1" applyProtection="1">
      <alignment vertical="center"/>
      <protection locked="0"/>
    </xf>
    <xf numFmtId="168" fontId="51" fillId="2" borderId="21" xfId="0" applyNumberFormat="1" applyFont="1" applyFill="1" applyBorder="1" applyAlignment="1" applyProtection="1">
      <alignment horizontal="center" vertical="center"/>
      <protection locked="0"/>
    </xf>
    <xf numFmtId="0" fontId="54" fillId="2" borderId="0" xfId="0" applyFont="1" applyFill="1" applyBorder="1" applyAlignment="1">
      <alignment horizontal="left"/>
    </xf>
    <xf numFmtId="167" fontId="51" fillId="2" borderId="0" xfId="0" applyNumberFormat="1" applyFont="1" applyFill="1" applyBorder="1" applyAlignment="1" applyProtection="1">
      <alignment horizontal="center" vertical="center"/>
      <protection locked="0"/>
    </xf>
    <xf numFmtId="172" fontId="51" fillId="2" borderId="0" xfId="0" applyNumberFormat="1" applyFont="1" applyFill="1" applyBorder="1" applyAlignment="1" applyProtection="1">
      <alignment horizontal="center" vertical="center"/>
      <protection locked="0"/>
    </xf>
    <xf numFmtId="0" fontId="39" fillId="2" borderId="21" xfId="0" applyFont="1" applyFill="1" applyBorder="1" applyAlignment="1" applyProtection="1">
      <alignment horizontal="left" vertical="center"/>
    </xf>
    <xf numFmtId="182" fontId="51" fillId="2" borderId="0" xfId="0" applyNumberFormat="1" applyFont="1" applyFill="1" applyBorder="1" applyAlignment="1" applyProtection="1">
      <alignment horizontal="center" vertical="center"/>
      <protection locked="0"/>
    </xf>
    <xf numFmtId="180" fontId="51" fillId="2" borderId="0" xfId="0" applyNumberFormat="1" applyFont="1" applyFill="1" applyBorder="1" applyAlignment="1" applyProtection="1">
      <alignment vertical="center"/>
      <protection locked="0"/>
    </xf>
    <xf numFmtId="168" fontId="51" fillId="2" borderId="0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 applyProtection="1">
      <alignment vertical="center"/>
    </xf>
    <xf numFmtId="179" fontId="51" fillId="2" borderId="0" xfId="0" applyNumberFormat="1" applyFont="1" applyFill="1" applyBorder="1" applyAlignment="1" applyProtection="1">
      <alignment horizontal="center" vertical="center"/>
      <protection locked="0"/>
    </xf>
    <xf numFmtId="0" fontId="39" fillId="2" borderId="10" xfId="0" applyFont="1" applyFill="1" applyBorder="1" applyAlignment="1" applyProtection="1">
      <alignment horizontal="right" vertical="center"/>
    </xf>
    <xf numFmtId="4" fontId="29" fillId="2" borderId="0" xfId="0" applyNumberFormat="1" applyFont="1" applyFill="1" applyBorder="1" applyAlignment="1" applyProtection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right" vertical="center"/>
    </xf>
    <xf numFmtId="0" fontId="13" fillId="0" borderId="0" xfId="0" applyFont="1" applyAlignment="1" applyProtection="1">
      <alignment vertical="center"/>
    </xf>
    <xf numFmtId="0" fontId="13" fillId="0" borderId="38" xfId="0" applyFont="1" applyBorder="1" applyAlignment="1" applyProtection="1">
      <alignment vertical="center"/>
    </xf>
    <xf numFmtId="0" fontId="13" fillId="0" borderId="39" xfId="0" applyFont="1" applyBorder="1" applyAlignment="1" applyProtection="1">
      <alignment vertical="center"/>
    </xf>
    <xf numFmtId="0" fontId="13" fillId="0" borderId="40" xfId="0" applyFont="1" applyBorder="1" applyAlignment="1" applyProtection="1">
      <alignment vertical="center"/>
    </xf>
    <xf numFmtId="0" fontId="13" fillId="0" borderId="41" xfId="0" applyFont="1" applyBorder="1" applyAlignment="1" applyProtection="1">
      <alignment vertical="center"/>
    </xf>
    <xf numFmtId="0" fontId="9" fillId="0" borderId="36" xfId="0" applyFont="1" applyBorder="1" applyAlignment="1" applyProtection="1">
      <alignment vertical="center"/>
    </xf>
    <xf numFmtId="0" fontId="9" fillId="0" borderId="0" xfId="0" quotePrefix="1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vertical="center"/>
    </xf>
    <xf numFmtId="0" fontId="9" fillId="0" borderId="0" xfId="0" applyFont="1" applyBorder="1" applyAlignment="1" applyProtection="1">
      <alignment vertical="center"/>
    </xf>
    <xf numFmtId="187" fontId="13" fillId="0" borderId="36" xfId="0" applyNumberFormat="1" applyFont="1" applyBorder="1" applyAlignment="1" applyProtection="1">
      <alignment horizontal="right" vertical="center"/>
    </xf>
    <xf numFmtId="187" fontId="13" fillId="0" borderId="43" xfId="0" applyNumberFormat="1" applyFont="1" applyBorder="1" applyAlignment="1" applyProtection="1">
      <alignment vertical="center"/>
    </xf>
    <xf numFmtId="0" fontId="13" fillId="0" borderId="42" xfId="0" applyFont="1" applyBorder="1" applyAlignment="1" applyProtection="1">
      <alignment vertical="center"/>
    </xf>
    <xf numFmtId="0" fontId="13" fillId="0" borderId="43" xfId="0" applyFont="1" applyBorder="1" applyAlignment="1" applyProtection="1">
      <alignment vertical="center"/>
    </xf>
    <xf numFmtId="0" fontId="13" fillId="0" borderId="36" xfId="0" applyFont="1" applyBorder="1" applyAlignment="1" applyProtection="1">
      <alignment horizontal="right" vertical="center"/>
    </xf>
    <xf numFmtId="0" fontId="13" fillId="0" borderId="44" xfId="0" applyFont="1" applyBorder="1" applyAlignment="1" applyProtection="1">
      <alignment vertical="center"/>
    </xf>
    <xf numFmtId="0" fontId="13" fillId="0" borderId="45" xfId="0" applyFont="1" applyBorder="1" applyAlignment="1" applyProtection="1">
      <alignment vertical="center"/>
    </xf>
    <xf numFmtId="0" fontId="13" fillId="0" borderId="46" xfId="0" applyFont="1" applyBorder="1" applyAlignment="1" applyProtection="1">
      <alignment vertical="center"/>
    </xf>
    <xf numFmtId="0" fontId="13" fillId="0" borderId="45" xfId="0" applyFont="1" applyBorder="1" applyAlignment="1" applyProtection="1">
      <alignment horizontal="right" vertical="center"/>
    </xf>
    <xf numFmtId="0" fontId="13" fillId="0" borderId="47" xfId="0" applyFont="1" applyBorder="1" applyAlignment="1" applyProtection="1">
      <alignment vertical="center"/>
    </xf>
    <xf numFmtId="0" fontId="13" fillId="0" borderId="39" xfId="0" applyFont="1" applyBorder="1" applyAlignment="1" applyProtection="1">
      <alignment horizontal="right" vertical="center"/>
    </xf>
    <xf numFmtId="0" fontId="13" fillId="0" borderId="36" xfId="0" applyFont="1" applyBorder="1" applyAlignment="1" applyProtection="1">
      <alignment vertical="center"/>
    </xf>
    <xf numFmtId="0" fontId="13" fillId="0" borderId="43" xfId="0" applyFont="1" applyBorder="1" applyAlignment="1" applyProtection="1">
      <alignment horizontal="left" vertical="center"/>
    </xf>
    <xf numFmtId="0" fontId="9" fillId="0" borderId="39" xfId="0" applyFont="1" applyBorder="1" applyAlignment="1" applyProtection="1">
      <alignment vertical="center"/>
    </xf>
    <xf numFmtId="0" fontId="9" fillId="0" borderId="40" xfId="0" applyFont="1" applyBorder="1" applyAlignment="1" applyProtection="1">
      <alignment vertical="center"/>
    </xf>
    <xf numFmtId="187" fontId="13" fillId="0" borderId="45" xfId="0" applyNumberFormat="1" applyFont="1" applyBorder="1" applyAlignment="1" applyProtection="1">
      <alignment horizontal="right" vertical="center"/>
    </xf>
    <xf numFmtId="187" fontId="13" fillId="0" borderId="39" xfId="0" applyNumberFormat="1" applyFont="1" applyBorder="1" applyAlignment="1" applyProtection="1">
      <alignment vertical="center"/>
    </xf>
    <xf numFmtId="187" fontId="13" fillId="0" borderId="36" xfId="0" applyNumberFormat="1" applyFont="1" applyBorder="1" applyAlignment="1" applyProtection="1">
      <alignment vertical="center"/>
    </xf>
    <xf numFmtId="187" fontId="13" fillId="0" borderId="45" xfId="0" applyNumberFormat="1" applyFont="1" applyBorder="1" applyAlignment="1" applyProtection="1">
      <alignment vertical="center"/>
    </xf>
    <xf numFmtId="0" fontId="13" fillId="0" borderId="48" xfId="0" applyFont="1" applyBorder="1" applyAlignment="1" applyProtection="1">
      <alignment vertical="center"/>
    </xf>
    <xf numFmtId="0" fontId="13" fillId="0" borderId="5" xfId="0" applyFont="1" applyBorder="1" applyAlignment="1" applyProtection="1">
      <alignment vertical="center"/>
    </xf>
    <xf numFmtId="0" fontId="13" fillId="0" borderId="48" xfId="0" applyFont="1" applyBorder="1" applyAlignment="1" applyProtection="1">
      <alignment horizontal="center" vertical="center"/>
    </xf>
    <xf numFmtId="0" fontId="13" fillId="0" borderId="49" xfId="0" applyFont="1" applyBorder="1" applyAlignment="1" applyProtection="1">
      <alignment vertical="center"/>
    </xf>
    <xf numFmtId="0" fontId="13" fillId="0" borderId="50" xfId="0" applyFont="1" applyBorder="1" applyAlignment="1" applyProtection="1">
      <alignment horizontal="center" vertical="center"/>
    </xf>
    <xf numFmtId="0" fontId="13" fillId="0" borderId="51" xfId="0" applyFont="1" applyBorder="1" applyAlignment="1" applyProtection="1">
      <alignment vertical="center"/>
    </xf>
    <xf numFmtId="187" fontId="13" fillId="0" borderId="53" xfId="0" applyNumberFormat="1" applyFont="1" applyBorder="1" applyAlignment="1" applyProtection="1">
      <alignment vertical="center"/>
    </xf>
    <xf numFmtId="0" fontId="13" fillId="0" borderId="53" xfId="0" applyFont="1" applyBorder="1" applyAlignment="1" applyProtection="1">
      <alignment horizontal="center" vertical="center"/>
    </xf>
    <xf numFmtId="0" fontId="13" fillId="0" borderId="53" xfId="0" applyFont="1" applyBorder="1" applyAlignment="1" applyProtection="1">
      <alignment vertical="center"/>
    </xf>
    <xf numFmtId="0" fontId="13" fillId="0" borderId="52" xfId="0" applyFont="1" applyBorder="1" applyAlignment="1" applyProtection="1">
      <alignment vertical="center"/>
    </xf>
    <xf numFmtId="0" fontId="13" fillId="0" borderId="54" xfId="0" applyFont="1" applyBorder="1" applyAlignment="1" applyProtection="1">
      <alignment vertical="center"/>
    </xf>
    <xf numFmtId="0" fontId="13" fillId="0" borderId="55" xfId="0" applyFont="1" applyBorder="1" applyAlignment="1" applyProtection="1">
      <alignment vertical="center"/>
    </xf>
    <xf numFmtId="0" fontId="13" fillId="0" borderId="57" xfId="0" applyFont="1" applyBorder="1" applyAlignment="1" applyProtection="1">
      <alignment vertical="center"/>
    </xf>
    <xf numFmtId="0" fontId="13" fillId="0" borderId="52" xfId="0" quotePrefix="1" applyFont="1" applyBorder="1" applyAlignment="1" applyProtection="1">
      <alignment horizontal="left" vertical="center"/>
    </xf>
    <xf numFmtId="187" fontId="13" fillId="0" borderId="55" xfId="0" applyNumberFormat="1" applyFont="1" applyBorder="1" applyAlignment="1" applyProtection="1">
      <alignment vertical="center"/>
    </xf>
    <xf numFmtId="187" fontId="13" fillId="0" borderId="57" xfId="0" applyNumberFormat="1" applyFont="1" applyBorder="1" applyAlignment="1" applyProtection="1">
      <alignment vertical="center"/>
    </xf>
    <xf numFmtId="0" fontId="13" fillId="0" borderId="58" xfId="0" applyFont="1" applyBorder="1" applyAlignment="1" applyProtection="1">
      <alignment vertical="center"/>
    </xf>
    <xf numFmtId="0" fontId="50" fillId="0" borderId="52" xfId="0" applyFont="1" applyBorder="1" applyAlignment="1" applyProtection="1">
      <alignment horizontal="center" vertical="center"/>
    </xf>
    <xf numFmtId="0" fontId="13" fillId="0" borderId="36" xfId="0" applyFont="1" applyBorder="1" applyAlignment="1" applyProtection="1">
      <alignment horizontal="center" vertical="center"/>
    </xf>
    <xf numFmtId="177" fontId="15" fillId="7" borderId="0" xfId="0" applyNumberFormat="1" applyFont="1" applyFill="1" applyBorder="1" applyAlignment="1" applyProtection="1">
      <alignment horizontal="center" vertical="center"/>
    </xf>
    <xf numFmtId="2" fontId="9" fillId="0" borderId="36" xfId="0" applyNumberFormat="1" applyFont="1" applyBorder="1" applyAlignment="1" applyProtection="1">
      <alignment vertical="center"/>
    </xf>
    <xf numFmtId="2" fontId="9" fillId="0" borderId="0" xfId="0" applyNumberFormat="1" applyFont="1" applyBorder="1" applyAlignment="1" applyProtection="1">
      <alignment vertical="center"/>
    </xf>
    <xf numFmtId="0" fontId="13" fillId="0" borderId="52" xfId="0" applyFont="1" applyBorder="1" applyAlignment="1" applyProtection="1">
      <alignment horizontal="left" vertical="center"/>
    </xf>
    <xf numFmtId="2" fontId="13" fillId="0" borderId="42" xfId="0" applyNumberFormat="1" applyFont="1" applyBorder="1" applyAlignment="1" applyProtection="1">
      <alignment horizontal="center" vertical="center"/>
    </xf>
    <xf numFmtId="0" fontId="13" fillId="0" borderId="62" xfId="0" applyFont="1" applyBorder="1" applyAlignment="1" applyProtection="1">
      <alignment horizontal="center" vertical="center"/>
    </xf>
    <xf numFmtId="2" fontId="13" fillId="0" borderId="62" xfId="0" applyNumberFormat="1" applyFont="1" applyBorder="1" applyAlignment="1" applyProtection="1">
      <alignment horizontal="center" vertical="center"/>
    </xf>
    <xf numFmtId="0" fontId="56" fillId="0" borderId="18" xfId="0" applyFont="1" applyBorder="1" applyAlignment="1" applyProtection="1">
      <alignment horizontal="center" vertical="center"/>
    </xf>
    <xf numFmtId="0" fontId="56" fillId="0" borderId="56" xfId="0" applyFont="1" applyBorder="1" applyAlignment="1" applyProtection="1">
      <alignment horizontal="center" vertical="center"/>
    </xf>
    <xf numFmtId="0" fontId="50" fillId="0" borderId="1" xfId="0" applyFont="1" applyBorder="1" applyAlignment="1" applyProtection="1">
      <alignment horizontal="centerContinuous" vertical="center"/>
    </xf>
    <xf numFmtId="0" fontId="50" fillId="0" borderId="63" xfId="0" applyFont="1" applyBorder="1" applyAlignment="1" applyProtection="1">
      <alignment horizontal="centerContinuous" vertical="center"/>
    </xf>
    <xf numFmtId="0" fontId="50" fillId="0" borderId="64" xfId="0" quotePrefix="1" applyFont="1" applyBorder="1" applyAlignment="1" applyProtection="1">
      <alignment horizontal="center" vertical="center"/>
    </xf>
    <xf numFmtId="0" fontId="50" fillId="0" borderId="64" xfId="0" applyFont="1" applyBorder="1" applyAlignment="1" applyProtection="1">
      <alignment horizontal="center" vertical="center"/>
    </xf>
    <xf numFmtId="0" fontId="50" fillId="0" borderId="65" xfId="0" applyFont="1" applyBorder="1" applyAlignment="1" applyProtection="1">
      <alignment horizontal="center" vertical="center"/>
    </xf>
    <xf numFmtId="187" fontId="13" fillId="0" borderId="47" xfId="0" applyNumberFormat="1" applyFont="1" applyBorder="1" applyAlignment="1" applyProtection="1">
      <alignment vertical="center"/>
    </xf>
    <xf numFmtId="2" fontId="13" fillId="0" borderId="38" xfId="0" applyNumberFormat="1" applyFont="1" applyBorder="1" applyAlignment="1" applyProtection="1">
      <alignment horizontal="center" vertical="center"/>
    </xf>
    <xf numFmtId="2" fontId="13" fillId="0" borderId="44" xfId="0" applyNumberFormat="1" applyFont="1" applyBorder="1" applyAlignment="1" applyProtection="1">
      <alignment horizontal="center" vertical="center"/>
    </xf>
    <xf numFmtId="168" fontId="9" fillId="0" borderId="36" xfId="0" applyNumberFormat="1" applyFont="1" applyBorder="1" applyAlignment="1" applyProtection="1">
      <alignment vertical="center"/>
    </xf>
    <xf numFmtId="168" fontId="9" fillId="0" borderId="45" xfId="0" applyNumberFormat="1" applyFont="1" applyBorder="1" applyAlignment="1" applyProtection="1">
      <alignment vertical="center"/>
    </xf>
    <xf numFmtId="2" fontId="9" fillId="0" borderId="39" xfId="0" applyNumberFormat="1" applyFont="1" applyBorder="1" applyAlignment="1" applyProtection="1">
      <alignment vertical="center"/>
    </xf>
    <xf numFmtId="2" fontId="13" fillId="0" borderId="36" xfId="0" applyNumberFormat="1" applyFont="1" applyBorder="1" applyAlignment="1" applyProtection="1">
      <alignment vertical="center"/>
    </xf>
    <xf numFmtId="2" fontId="13" fillId="0" borderId="45" xfId="0" applyNumberFormat="1" applyFont="1" applyBorder="1" applyAlignment="1" applyProtection="1">
      <alignment vertical="center"/>
    </xf>
    <xf numFmtId="2" fontId="13" fillId="0" borderId="40" xfId="0" applyNumberFormat="1" applyFont="1" applyBorder="1" applyAlignment="1" applyProtection="1">
      <alignment vertical="center"/>
    </xf>
    <xf numFmtId="2" fontId="13" fillId="0" borderId="0" xfId="0" applyNumberFormat="1" applyFont="1" applyBorder="1" applyAlignment="1" applyProtection="1">
      <alignment vertical="center"/>
    </xf>
    <xf numFmtId="2" fontId="43" fillId="7" borderId="0" xfId="0" applyNumberFormat="1" applyFont="1" applyFill="1" applyBorder="1" applyAlignment="1" applyProtection="1">
      <alignment vertical="center"/>
    </xf>
    <xf numFmtId="177" fontId="57" fillId="7" borderId="0" xfId="0" applyNumberFormat="1" applyFont="1" applyFill="1" applyBorder="1" applyAlignment="1" applyProtection="1">
      <alignment vertical="center"/>
    </xf>
    <xf numFmtId="0" fontId="0" fillId="2" borderId="8" xfId="0" applyFont="1" applyFill="1" applyBorder="1" applyAlignment="1"/>
    <xf numFmtId="4" fontId="29" fillId="2" borderId="7" xfId="0" applyNumberFormat="1" applyFont="1" applyFill="1" applyBorder="1" applyAlignment="1" applyProtection="1">
      <alignment horizontal="center" vertical="center"/>
    </xf>
    <xf numFmtId="4" fontId="29" fillId="2" borderId="0" xfId="0" applyNumberFormat="1" applyFont="1" applyFill="1" applyBorder="1" applyAlignment="1" applyProtection="1">
      <alignment horizontal="center" vertical="center"/>
    </xf>
    <xf numFmtId="0" fontId="5" fillId="2" borderId="0" xfId="0" applyFont="1" applyFill="1"/>
    <xf numFmtId="177" fontId="60" fillId="9" borderId="66" xfId="0" applyNumberFormat="1" applyFont="1" applyFill="1" applyBorder="1" applyAlignment="1" applyProtection="1">
      <alignment vertical="center"/>
      <protection locked="0"/>
    </xf>
    <xf numFmtId="0" fontId="6" fillId="9" borderId="29" xfId="0" applyFont="1" applyFill="1" applyBorder="1" applyAlignment="1" applyProtection="1">
      <alignment horizontal="centerContinuous" vertical="center"/>
    </xf>
    <xf numFmtId="0" fontId="6" fillId="9" borderId="30" xfId="0" applyFont="1" applyFill="1" applyBorder="1" applyAlignment="1" applyProtection="1">
      <alignment horizontal="centerContinuous" vertical="center"/>
    </xf>
    <xf numFmtId="0" fontId="7" fillId="2" borderId="0" xfId="0" applyFont="1" applyFill="1" applyBorder="1" applyAlignment="1" applyProtection="1">
      <alignment horizontal="left" vertical="center"/>
    </xf>
    <xf numFmtId="0" fontId="0" fillId="0" borderId="12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76" fontId="3" fillId="0" borderId="8" xfId="0" applyNumberFormat="1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7" fillId="2" borderId="0" xfId="0" applyFont="1" applyFill="1" applyBorder="1" applyAlignment="1" applyProtection="1">
      <alignment horizontal="left" vertical="center"/>
    </xf>
    <xf numFmtId="0" fontId="0" fillId="2" borderId="0" xfId="0" applyFont="1" applyFill="1" applyBorder="1" applyAlignment="1">
      <alignment horizontal="center" vertical="center"/>
    </xf>
    <xf numFmtId="0" fontId="39" fillId="2" borderId="67" xfId="0" applyFont="1" applyFill="1" applyBorder="1" applyAlignment="1" applyProtection="1">
      <alignment horizontal="right" vertical="center"/>
    </xf>
    <xf numFmtId="177" fontId="9" fillId="7" borderId="0" xfId="0" applyNumberFormat="1" applyFont="1" applyFill="1" applyBorder="1" applyAlignment="1" applyProtection="1">
      <alignment vertical="center"/>
    </xf>
    <xf numFmtId="0" fontId="62" fillId="2" borderId="0" xfId="0" applyFont="1" applyFill="1" applyBorder="1" applyAlignment="1" applyProtection="1">
      <alignment horizontal="left" vertical="center"/>
    </xf>
    <xf numFmtId="0" fontId="18" fillId="2" borderId="0" xfId="0" applyFont="1" applyFill="1" applyBorder="1" applyAlignment="1" applyProtection="1">
      <alignment vertical="center"/>
    </xf>
    <xf numFmtId="0" fontId="9" fillId="2" borderId="10" xfId="0" applyFont="1" applyFill="1" applyBorder="1" applyAlignment="1" applyProtection="1">
      <alignment horizontal="center" vertical="center"/>
    </xf>
    <xf numFmtId="0" fontId="57" fillId="7" borderId="0" xfId="0" applyNumberFormat="1" applyFont="1" applyFill="1" applyBorder="1" applyAlignment="1" applyProtection="1">
      <alignment vertical="center"/>
    </xf>
    <xf numFmtId="195" fontId="3" fillId="0" borderId="11" xfId="0" applyNumberFormat="1" applyFont="1" applyBorder="1" applyAlignment="1">
      <alignment horizontal="center" vertical="center"/>
    </xf>
    <xf numFmtId="165" fontId="3" fillId="8" borderId="0" xfId="0" applyNumberFormat="1" applyFont="1" applyFill="1" applyBorder="1" applyAlignment="1">
      <alignment vertical="center"/>
    </xf>
    <xf numFmtId="165" fontId="3" fillId="8" borderId="8" xfId="0" applyNumberFormat="1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177" fontId="36" fillId="2" borderId="66" xfId="0" applyNumberFormat="1" applyFont="1" applyFill="1" applyBorder="1" applyAlignment="1" applyProtection="1">
      <alignment vertical="center"/>
    </xf>
    <xf numFmtId="177" fontId="36" fillId="15" borderId="66" xfId="0" applyNumberFormat="1" applyFont="1" applyFill="1" applyBorder="1" applyAlignment="1" applyProtection="1">
      <alignment vertical="center"/>
    </xf>
    <xf numFmtId="0" fontId="13" fillId="0" borderId="42" xfId="0" applyFont="1" applyBorder="1" applyAlignment="1" applyProtection="1">
      <alignment horizontal="center" vertical="center"/>
    </xf>
    <xf numFmtId="0" fontId="13" fillId="0" borderId="44" xfId="0" applyFont="1" applyBorder="1" applyAlignment="1" applyProtection="1">
      <alignment horizontal="center" vertical="center"/>
    </xf>
    <xf numFmtId="0" fontId="39" fillId="2" borderId="7" xfId="0" applyFont="1" applyFill="1" applyBorder="1" applyAlignment="1" applyProtection="1">
      <alignment horizontal="left" vertical="center"/>
    </xf>
    <xf numFmtId="0" fontId="39" fillId="2" borderId="0" xfId="0" applyFont="1" applyFill="1" applyBorder="1" applyAlignment="1" applyProtection="1">
      <alignment horizontal="left" vertical="center"/>
    </xf>
    <xf numFmtId="0" fontId="6" fillId="2" borderId="0" xfId="0" applyFont="1" applyFill="1" applyBorder="1" applyAlignment="1" applyProtection="1">
      <alignment horizontal="center" vertical="center"/>
    </xf>
    <xf numFmtId="0" fontId="20" fillId="2" borderId="7" xfId="0" applyFont="1" applyFill="1" applyBorder="1" applyAlignment="1" applyProtection="1">
      <alignment horizontal="left" vertical="center"/>
    </xf>
    <xf numFmtId="4" fontId="29" fillId="2" borderId="7" xfId="0" applyNumberFormat="1" applyFont="1" applyFill="1" applyBorder="1" applyAlignment="1" applyProtection="1">
      <alignment horizontal="center" vertical="center"/>
    </xf>
    <xf numFmtId="4" fontId="29" fillId="2" borderId="0" xfId="0" applyNumberFormat="1" applyFont="1" applyFill="1" applyBorder="1" applyAlignment="1" applyProtection="1">
      <alignment horizontal="center" vertical="center"/>
    </xf>
    <xf numFmtId="4" fontId="30" fillId="2" borderId="0" xfId="0" applyNumberFormat="1" applyFont="1" applyFill="1" applyBorder="1" applyAlignment="1" applyProtection="1">
      <alignment horizontal="center" vertical="center"/>
      <protection locked="0"/>
    </xf>
    <xf numFmtId="0" fontId="22" fillId="2" borderId="0" xfId="0" applyFont="1" applyFill="1" applyBorder="1" applyAlignment="1" applyProtection="1">
      <alignment horizontal="left" vertical="center"/>
    </xf>
    <xf numFmtId="0" fontId="20" fillId="2" borderId="4" xfId="0" applyFont="1" applyFill="1" applyBorder="1" applyAlignment="1" applyProtection="1">
      <alignment horizontal="left" vertical="center"/>
    </xf>
    <xf numFmtId="0" fontId="7" fillId="2" borderId="7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>
      <alignment horizontal="left" vertical="center"/>
    </xf>
    <xf numFmtId="177" fontId="6" fillId="2" borderId="0" xfId="0" applyNumberFormat="1" applyFont="1" applyFill="1" applyBorder="1" applyAlignment="1" applyProtection="1">
      <alignment horizontal="center" vertical="center"/>
    </xf>
    <xf numFmtId="0" fontId="48" fillId="2" borderId="0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18" borderId="66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1" fillId="18" borderId="3" xfId="0" applyFont="1" applyFill="1" applyBorder="1" applyAlignment="1">
      <alignment horizontal="center" vertical="center"/>
    </xf>
    <xf numFmtId="196" fontId="0" fillId="0" borderId="12" xfId="0" applyNumberFormat="1" applyFill="1" applyBorder="1" applyAlignment="1">
      <alignment horizontal="center" vertical="center"/>
    </xf>
    <xf numFmtId="196" fontId="0" fillId="0" borderId="0" xfId="0" applyNumberForma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196" fontId="0" fillId="0" borderId="13" xfId="0" applyNumberFormat="1" applyFill="1" applyBorder="1" applyAlignment="1">
      <alignment horizontal="center" vertical="center"/>
    </xf>
    <xf numFmtId="196" fontId="0" fillId="0" borderId="14" xfId="0" applyNumberFormat="1" applyFill="1" applyBorder="1" applyAlignment="1">
      <alignment horizontal="center" vertical="center"/>
    </xf>
    <xf numFmtId="0" fontId="1" fillId="18" borderId="66" xfId="0" applyFont="1" applyFill="1" applyBorder="1" applyAlignment="1">
      <alignment horizontal="center" vertical="center"/>
    </xf>
    <xf numFmtId="197" fontId="0" fillId="0" borderId="12" xfId="0" applyNumberFormat="1" applyFill="1" applyBorder="1" applyAlignment="1">
      <alignment horizontal="center" vertical="center"/>
    </xf>
    <xf numFmtId="197" fontId="0" fillId="0" borderId="13" xfId="0" applyNumberFormat="1" applyFill="1" applyBorder="1" applyAlignment="1">
      <alignment horizontal="center" vertical="center"/>
    </xf>
    <xf numFmtId="197" fontId="0" fillId="0" borderId="14" xfId="0" applyNumberFormat="1" applyFill="1" applyBorder="1" applyAlignment="1">
      <alignment horizontal="center" vertical="center"/>
    </xf>
    <xf numFmtId="0" fontId="0" fillId="11" borderId="66" xfId="0" applyFill="1" applyBorder="1" applyAlignment="1">
      <alignment horizontal="center" vertical="center"/>
    </xf>
    <xf numFmtId="198" fontId="0" fillId="0" borderId="0" xfId="0" applyNumberFormat="1" applyAlignment="1">
      <alignment horizontal="center" vertical="center"/>
    </xf>
    <xf numFmtId="0" fontId="20" fillId="2" borderId="5" xfId="0" applyFont="1" applyFill="1" applyBorder="1" applyAlignment="1" applyProtection="1">
      <alignment vertical="center"/>
    </xf>
    <xf numFmtId="0" fontId="22" fillId="2" borderId="7" xfId="0" applyFont="1" applyFill="1" applyBorder="1" applyAlignment="1" applyProtection="1">
      <alignment vertical="center"/>
    </xf>
    <xf numFmtId="0" fontId="22" fillId="2" borderId="0" xfId="0" applyFont="1" applyFill="1" applyBorder="1" applyAlignment="1" applyProtection="1">
      <alignment vertical="center"/>
    </xf>
    <xf numFmtId="0" fontId="23" fillId="2" borderId="7" xfId="0" applyFont="1" applyFill="1" applyBorder="1" applyAlignment="1" applyProtection="1">
      <alignment vertical="center"/>
    </xf>
    <xf numFmtId="0" fontId="23" fillId="2" borderId="0" xfId="0" applyFont="1" applyFill="1" applyBorder="1" applyAlignment="1" applyProtection="1">
      <alignment vertical="center"/>
    </xf>
    <xf numFmtId="0" fontId="21" fillId="2" borderId="0" xfId="0" applyFont="1" applyFill="1" applyBorder="1" applyAlignment="1" applyProtection="1">
      <alignment vertical="center"/>
    </xf>
    <xf numFmtId="0" fontId="39" fillId="2" borderId="5" xfId="0" applyFont="1" applyFill="1" applyBorder="1" applyAlignment="1" applyProtection="1">
      <alignment horizontal="right" vertical="center"/>
    </xf>
    <xf numFmtId="0" fontId="0" fillId="2" borderId="39" xfId="0" applyFont="1" applyFill="1" applyBorder="1"/>
    <xf numFmtId="0" fontId="0" fillId="2" borderId="40" xfId="0" applyFont="1" applyFill="1" applyBorder="1"/>
    <xf numFmtId="0" fontId="0" fillId="2" borderId="41" xfId="0" applyFont="1" applyFill="1" applyBorder="1"/>
    <xf numFmtId="0" fontId="0" fillId="2" borderId="36" xfId="0" applyFont="1" applyFill="1" applyBorder="1"/>
    <xf numFmtId="0" fontId="0" fillId="2" borderId="43" xfId="0" applyFont="1" applyFill="1" applyBorder="1"/>
    <xf numFmtId="0" fontId="0" fillId="2" borderId="60" xfId="0" applyFont="1" applyFill="1" applyBorder="1"/>
    <xf numFmtId="0" fontId="39" fillId="2" borderId="10" xfId="0" applyFont="1" applyFill="1" applyBorder="1" applyAlignment="1" applyProtection="1">
      <alignment vertical="center"/>
    </xf>
    <xf numFmtId="0" fontId="56" fillId="0" borderId="82" xfId="0" applyFont="1" applyBorder="1" applyAlignment="1" applyProtection="1">
      <alignment horizontal="center" vertical="center"/>
    </xf>
    <xf numFmtId="0" fontId="39" fillId="2" borderId="36" xfId="0" applyFont="1" applyFill="1" applyBorder="1" applyAlignment="1" applyProtection="1">
      <alignment vertical="center"/>
    </xf>
    <xf numFmtId="0" fontId="39" fillId="2" borderId="59" xfId="0" applyFont="1" applyFill="1" applyBorder="1" applyAlignment="1" applyProtection="1">
      <alignment vertical="center"/>
    </xf>
    <xf numFmtId="2" fontId="39" fillId="2" borderId="36" xfId="0" applyNumberFormat="1" applyFont="1" applyFill="1" applyBorder="1" applyAlignment="1" applyProtection="1">
      <alignment vertical="center"/>
    </xf>
    <xf numFmtId="0" fontId="0" fillId="2" borderId="39" xfId="0" applyFont="1" applyFill="1" applyBorder="1" applyAlignment="1">
      <alignment horizontal="center" vertical="center"/>
    </xf>
    <xf numFmtId="0" fontId="0" fillId="2" borderId="57" xfId="0" applyFont="1" applyFill="1" applyBorder="1" applyAlignment="1">
      <alignment horizontal="center" vertical="center"/>
    </xf>
    <xf numFmtId="0" fontId="0" fillId="2" borderId="36" xfId="0" applyFont="1" applyFill="1" applyBorder="1" applyAlignment="1">
      <alignment horizontal="center" vertical="center"/>
    </xf>
    <xf numFmtId="0" fontId="0" fillId="2" borderId="53" xfId="0" applyFont="1" applyFill="1" applyBorder="1" applyAlignment="1">
      <alignment horizontal="center" vertical="center"/>
    </xf>
    <xf numFmtId="0" fontId="0" fillId="2" borderId="59" xfId="0" applyFont="1" applyFill="1" applyBorder="1" applyAlignment="1">
      <alignment horizontal="center" vertical="center"/>
    </xf>
    <xf numFmtId="0" fontId="0" fillId="2" borderId="61" xfId="0" applyFont="1" applyFill="1" applyBorder="1" applyAlignment="1">
      <alignment horizontal="center" vertical="center"/>
    </xf>
    <xf numFmtId="0" fontId="29" fillId="2" borderId="13" xfId="0" applyFont="1" applyFill="1" applyBorder="1" applyAlignment="1" applyProtection="1">
      <alignment vertical="center"/>
    </xf>
    <xf numFmtId="0" fontId="29" fillId="2" borderId="14" xfId="0" applyFont="1" applyFill="1" applyBorder="1" applyAlignment="1" applyProtection="1">
      <alignment vertical="center"/>
    </xf>
    <xf numFmtId="0" fontId="0" fillId="0" borderId="0" xfId="0" applyAlignment="1">
      <alignment horizontal="center" vertical="center"/>
    </xf>
    <xf numFmtId="0" fontId="7" fillId="2" borderId="7" xfId="0" applyFont="1" applyFill="1" applyBorder="1" applyAlignment="1" applyProtection="1">
      <alignment horizontal="left" vertical="center"/>
    </xf>
    <xf numFmtId="0" fontId="6" fillId="2" borderId="0" xfId="0" applyFont="1" applyFill="1" applyBorder="1" applyAlignment="1" applyProtection="1">
      <alignment horizontal="center" vertical="center"/>
    </xf>
    <xf numFmtId="171" fontId="3" fillId="0" borderId="65" xfId="0" applyNumberFormat="1" applyFont="1" applyBorder="1" applyAlignment="1">
      <alignment horizontal="center" vertical="center"/>
    </xf>
    <xf numFmtId="171" fontId="3" fillId="0" borderId="61" xfId="0" applyNumberFormat="1" applyFont="1" applyBorder="1" applyAlignment="1">
      <alignment horizontal="center" vertical="center"/>
    </xf>
    <xf numFmtId="0" fontId="11" fillId="2" borderId="0" xfId="0" applyFont="1" applyFill="1" applyBorder="1" applyAlignment="1">
      <alignment horizontal="right" vertical="center"/>
    </xf>
    <xf numFmtId="192" fontId="55" fillId="2" borderId="0" xfId="0" applyNumberFormat="1" applyFont="1" applyFill="1" applyBorder="1" applyAlignment="1">
      <alignment horizontal="center" vertical="center"/>
    </xf>
    <xf numFmtId="4" fontId="30" fillId="2" borderId="7" xfId="0" applyNumberFormat="1" applyFont="1" applyFill="1" applyBorder="1" applyAlignment="1" applyProtection="1">
      <alignment horizontal="center" vertical="center"/>
      <protection locked="0"/>
    </xf>
    <xf numFmtId="4" fontId="30" fillId="2" borderId="0" xfId="0" applyNumberFormat="1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left" vertical="center"/>
    </xf>
    <xf numFmtId="4" fontId="29" fillId="2" borderId="0" xfId="0" applyNumberFormat="1" applyFont="1" applyFill="1" applyBorder="1" applyAlignment="1" applyProtection="1">
      <alignment horizontal="center" vertical="center"/>
    </xf>
    <xf numFmtId="0" fontId="39" fillId="2" borderId="0" xfId="0" applyFont="1" applyFill="1" applyBorder="1" applyAlignment="1" applyProtection="1">
      <alignment horizontal="left" vertical="center"/>
    </xf>
    <xf numFmtId="0" fontId="6" fillId="2" borderId="0" xfId="0" applyFont="1" applyFill="1" applyBorder="1" applyAlignment="1" applyProtection="1">
      <alignment horizontal="center" vertical="center"/>
    </xf>
    <xf numFmtId="0" fontId="67" fillId="0" borderId="0" xfId="0" applyFont="1" applyBorder="1" applyAlignment="1">
      <alignment horizontal="right" vertical="center"/>
    </xf>
    <xf numFmtId="168" fontId="51" fillId="7" borderId="5" xfId="0" applyNumberFormat="1" applyFont="1" applyFill="1" applyBorder="1" applyAlignment="1" applyProtection="1">
      <alignment horizontal="center" vertical="center"/>
      <protection locked="0"/>
    </xf>
    <xf numFmtId="0" fontId="51" fillId="2" borderId="0" xfId="0" applyFont="1" applyFill="1" applyBorder="1" applyAlignment="1" applyProtection="1">
      <alignment horizontal="center" vertical="center"/>
      <protection locked="0"/>
    </xf>
    <xf numFmtId="180" fontId="7" fillId="2" borderId="0" xfId="0" applyNumberFormat="1" applyFont="1" applyFill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 vertical="center"/>
    </xf>
    <xf numFmtId="179" fontId="51" fillId="7" borderId="0" xfId="0" applyNumberFormat="1" applyFont="1" applyFill="1" applyBorder="1" applyAlignment="1" applyProtection="1">
      <alignment horizontal="center" vertical="center"/>
      <protection locked="0"/>
    </xf>
    <xf numFmtId="168" fontId="51" fillId="7" borderId="0" xfId="0" applyNumberFormat="1" applyFont="1" applyFill="1" applyBorder="1" applyAlignment="1" applyProtection="1">
      <alignment horizontal="center" vertical="center"/>
      <protection locked="0"/>
    </xf>
    <xf numFmtId="0" fontId="51" fillId="7" borderId="0" xfId="0" applyFont="1" applyFill="1" applyBorder="1" applyAlignment="1" applyProtection="1">
      <alignment horizontal="center" vertical="center"/>
      <protection locked="0"/>
    </xf>
    <xf numFmtId="167" fontId="51" fillId="7" borderId="0" xfId="0" applyNumberFormat="1" applyFont="1" applyFill="1" applyBorder="1" applyAlignment="1" applyProtection="1">
      <alignment horizontal="center" vertical="center"/>
      <protection locked="0"/>
    </xf>
    <xf numFmtId="171" fontId="51" fillId="7" borderId="0" xfId="0" applyNumberFormat="1" applyFont="1" applyFill="1" applyBorder="1" applyAlignment="1" applyProtection="1">
      <alignment horizontal="center" vertical="center"/>
      <protection locked="0"/>
    </xf>
    <xf numFmtId="171" fontId="51" fillId="7" borderId="21" xfId="0" applyNumberFormat="1" applyFont="1" applyFill="1" applyBorder="1" applyAlignment="1" applyProtection="1">
      <alignment horizontal="center" vertical="center"/>
      <protection locked="0"/>
    </xf>
    <xf numFmtId="171" fontId="51" fillId="7" borderId="22" xfId="0" applyNumberFormat="1" applyFont="1" applyFill="1" applyBorder="1" applyAlignment="1" applyProtection="1">
      <alignment horizontal="center" vertical="center"/>
      <protection locked="0"/>
    </xf>
    <xf numFmtId="172" fontId="51" fillId="2" borderId="0" xfId="0" applyNumberFormat="1" applyFont="1" applyFill="1" applyBorder="1" applyAlignment="1" applyProtection="1">
      <alignment horizontal="right" vertical="center"/>
      <protection locked="0"/>
    </xf>
    <xf numFmtId="171" fontId="51" fillId="7" borderId="5" xfId="0" applyNumberFormat="1" applyFont="1" applyFill="1" applyBorder="1" applyAlignment="1" applyProtection="1">
      <alignment horizontal="center" vertical="center"/>
      <protection locked="0"/>
    </xf>
    <xf numFmtId="168" fontId="51" fillId="7" borderId="21" xfId="0" applyNumberFormat="1" applyFont="1" applyFill="1" applyBorder="1" applyAlignment="1" applyProtection="1">
      <alignment horizontal="center" vertical="center"/>
      <protection locked="0"/>
    </xf>
    <xf numFmtId="182" fontId="51" fillId="7" borderId="0" xfId="0" applyNumberFormat="1" applyFont="1" applyFill="1" applyBorder="1" applyAlignment="1" applyProtection="1">
      <alignment horizontal="center" vertical="center"/>
      <protection locked="0"/>
    </xf>
    <xf numFmtId="167" fontId="51" fillId="2" borderId="10" xfId="0" applyNumberFormat="1" applyFont="1" applyFill="1" applyBorder="1" applyAlignment="1" applyProtection="1">
      <alignment horizontal="center" vertical="center"/>
      <protection locked="0"/>
    </xf>
    <xf numFmtId="185" fontId="51" fillId="7" borderId="0" xfId="0" applyNumberFormat="1" applyFont="1" applyFill="1" applyBorder="1" applyAlignment="1" applyProtection="1">
      <alignment horizontal="center" vertical="center"/>
      <protection locked="0"/>
    </xf>
    <xf numFmtId="0" fontId="12" fillId="7" borderId="0" xfId="0" applyNumberFormat="1" applyFont="1" applyFill="1" applyBorder="1" applyAlignment="1" applyProtection="1">
      <alignment horizontal="center" vertical="center"/>
      <protection locked="0"/>
    </xf>
    <xf numFmtId="167" fontId="51" fillId="2" borderId="5" xfId="0" applyNumberFormat="1" applyFont="1" applyFill="1" applyBorder="1" applyAlignment="1" applyProtection="1">
      <alignment horizontal="center" vertical="center"/>
      <protection locked="0"/>
    </xf>
    <xf numFmtId="171" fontId="51" fillId="2" borderId="10" xfId="0" applyNumberFormat="1" applyFont="1" applyFill="1" applyBorder="1" applyAlignment="1" applyProtection="1">
      <alignment horizontal="center" vertical="center"/>
      <protection locked="0"/>
    </xf>
    <xf numFmtId="192" fontId="12" fillId="7" borderId="0" xfId="0" applyNumberFormat="1" applyFont="1" applyFill="1" applyBorder="1" applyAlignment="1" applyProtection="1">
      <alignment horizontal="center" vertical="center"/>
      <protection locked="0"/>
    </xf>
    <xf numFmtId="0" fontId="7" fillId="2" borderId="6" xfId="0" applyFont="1" applyFill="1" applyBorder="1" applyAlignment="1" applyProtection="1">
      <alignment horizontal="center" vertical="center"/>
    </xf>
    <xf numFmtId="0" fontId="68" fillId="2" borderId="8" xfId="0" applyFont="1" applyFill="1" applyBorder="1" applyAlignment="1" applyProtection="1">
      <alignment horizontal="center" vertical="center"/>
      <protection locked="0"/>
    </xf>
    <xf numFmtId="169" fontId="30" fillId="8" borderId="7" xfId="0" applyNumberFormat="1" applyFont="1" applyFill="1" applyBorder="1" applyAlignment="1" applyProtection="1">
      <alignment horizontal="center" vertical="center"/>
    </xf>
    <xf numFmtId="170" fontId="30" fillId="8" borderId="8" xfId="0" applyNumberFormat="1" applyFont="1" applyFill="1" applyBorder="1" applyAlignment="1" applyProtection="1">
      <alignment horizontal="center" vertical="center"/>
    </xf>
    <xf numFmtId="169" fontId="30" fillId="2" borderId="7" xfId="0" applyNumberFormat="1" applyFont="1" applyFill="1" applyBorder="1" applyAlignment="1" applyProtection="1">
      <alignment horizontal="center" vertical="center"/>
    </xf>
    <xf numFmtId="169" fontId="30" fillId="2" borderId="8" xfId="0" applyNumberFormat="1" applyFont="1" applyFill="1" applyBorder="1" applyAlignment="1" applyProtection="1">
      <alignment horizontal="center" vertical="center"/>
    </xf>
    <xf numFmtId="169" fontId="30" fillId="2" borderId="7" xfId="0" applyNumberFormat="1" applyFont="1" applyFill="1" applyBorder="1" applyAlignment="1" applyProtection="1">
      <alignment horizontal="center" vertical="center"/>
    </xf>
    <xf numFmtId="169" fontId="30" fillId="2" borderId="8" xfId="0" applyNumberFormat="1" applyFont="1" applyFill="1" applyBorder="1" applyAlignment="1" applyProtection="1">
      <alignment horizontal="center" vertical="center"/>
    </xf>
    <xf numFmtId="169" fontId="30" fillId="2" borderId="28" xfId="0" applyNumberFormat="1" applyFont="1" applyFill="1" applyBorder="1" applyAlignment="1" applyProtection="1">
      <alignment horizontal="center" vertical="center"/>
    </xf>
    <xf numFmtId="176" fontId="0" fillId="0" borderId="13" xfId="0" applyNumberFormat="1" applyBorder="1" applyAlignment="1">
      <alignment horizontal="center" vertical="center"/>
    </xf>
    <xf numFmtId="195" fontId="0" fillId="0" borderId="14" xfId="0" applyNumberFormat="1" applyBorder="1" applyAlignment="1">
      <alignment horizontal="center" vertical="center"/>
    </xf>
    <xf numFmtId="199" fontId="55" fillId="2" borderId="3" xfId="0" applyNumberFormat="1" applyFont="1" applyFill="1" applyBorder="1" applyAlignment="1">
      <alignment horizontal="center" vertical="center"/>
    </xf>
    <xf numFmtId="0" fontId="39" fillId="2" borderId="7" xfId="0" applyFont="1" applyFill="1" applyBorder="1" applyAlignment="1" applyProtection="1">
      <alignment horizontal="left" vertical="center"/>
    </xf>
    <xf numFmtId="0" fontId="39" fillId="2" borderId="0" xfId="0" applyFont="1" applyFill="1" applyBorder="1" applyAlignment="1" applyProtection="1">
      <alignment horizontal="left" vertical="center"/>
    </xf>
    <xf numFmtId="0" fontId="39" fillId="2" borderId="8" xfId="0" applyFont="1" applyFill="1" applyBorder="1" applyAlignment="1" applyProtection="1">
      <alignment horizontal="left" vertical="center"/>
    </xf>
    <xf numFmtId="0" fontId="20" fillId="2" borderId="12" xfId="0" applyFont="1" applyFill="1" applyBorder="1" applyAlignment="1" applyProtection="1">
      <alignment vertical="center"/>
    </xf>
    <xf numFmtId="0" fontId="22" fillId="2" borderId="13" xfId="0" applyFont="1" applyFill="1" applyBorder="1" applyAlignment="1" applyProtection="1">
      <alignment vertical="center"/>
    </xf>
    <xf numFmtId="0" fontId="20" fillId="2" borderId="13" xfId="0" applyFont="1" applyFill="1" applyBorder="1" applyAlignment="1" applyProtection="1">
      <alignment vertical="center"/>
    </xf>
    <xf numFmtId="0" fontId="23" fillId="2" borderId="13" xfId="0" applyFont="1" applyFill="1" applyBorder="1" applyAlignment="1" applyProtection="1">
      <alignment vertical="center"/>
    </xf>
    <xf numFmtId="0" fontId="21" fillId="2" borderId="13" xfId="0" applyFont="1" applyFill="1" applyBorder="1" applyAlignment="1" applyProtection="1">
      <alignment vertical="center"/>
    </xf>
    <xf numFmtId="0" fontId="22" fillId="2" borderId="14" xfId="0" applyFont="1" applyFill="1" applyBorder="1" applyAlignment="1" applyProtection="1">
      <alignment vertical="center"/>
    </xf>
    <xf numFmtId="0" fontId="1" fillId="2" borderId="66" xfId="0" applyFont="1" applyFill="1" applyBorder="1" applyAlignment="1">
      <alignment horizontal="center" vertical="center"/>
    </xf>
    <xf numFmtId="0" fontId="1" fillId="2" borderId="3" xfId="0" applyFont="1" applyFill="1" applyBorder="1"/>
    <xf numFmtId="0" fontId="70" fillId="2" borderId="14" xfId="0" applyFont="1" applyFill="1" applyBorder="1" applyAlignment="1" applyProtection="1">
      <alignment horizontal="center" vertical="center"/>
    </xf>
    <xf numFmtId="0" fontId="15" fillId="2" borderId="12" xfId="0" applyFont="1" applyFill="1" applyBorder="1" applyAlignment="1" applyProtection="1">
      <alignment horizontal="center" vertical="center"/>
    </xf>
    <xf numFmtId="0" fontId="15" fillId="2" borderId="13" xfId="0" applyFont="1" applyFill="1" applyBorder="1" applyAlignment="1" applyProtection="1">
      <alignment horizontal="center" vertical="center"/>
    </xf>
    <xf numFmtId="0" fontId="71" fillId="2" borderId="14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>
      <alignment vertical="center"/>
    </xf>
    <xf numFmtId="179" fontId="51" fillId="7" borderId="5" xfId="0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72" fontId="12" fillId="9" borderId="0" xfId="0" applyNumberFormat="1" applyFont="1" applyFill="1" applyBorder="1" applyAlignment="1" applyProtection="1">
      <alignment horizontal="center" vertical="center"/>
      <protection locked="0"/>
    </xf>
    <xf numFmtId="0" fontId="12" fillId="9" borderId="0" xfId="0" applyNumberFormat="1" applyFont="1" applyFill="1" applyBorder="1" applyAlignment="1" applyProtection="1">
      <alignment horizontal="center" vertical="center"/>
      <protection locked="0"/>
    </xf>
    <xf numFmtId="0" fontId="12" fillId="9" borderId="0" xfId="0" applyFont="1" applyFill="1" applyBorder="1" applyAlignment="1" applyProtection="1">
      <alignment horizontal="center" vertical="center"/>
      <protection locked="0"/>
    </xf>
    <xf numFmtId="190" fontId="12" fillId="9" borderId="0" xfId="0" applyNumberFormat="1" applyFont="1" applyFill="1" applyBorder="1" applyAlignment="1" applyProtection="1">
      <alignment horizontal="center" vertical="center"/>
      <protection locked="0"/>
    </xf>
    <xf numFmtId="171" fontId="51" fillId="9" borderId="8" xfId="0" applyNumberFormat="1" applyFont="1" applyFill="1" applyBorder="1" applyAlignment="1" applyProtection="1">
      <alignment horizontal="center" vertical="center"/>
      <protection locked="0"/>
    </xf>
    <xf numFmtId="183" fontId="51" fillId="7" borderId="21" xfId="0" applyNumberFormat="1" applyFont="1" applyFill="1" applyBorder="1" applyAlignment="1" applyProtection="1">
      <alignment horizontal="center" vertical="center"/>
      <protection locked="0"/>
    </xf>
    <xf numFmtId="171" fontId="51" fillId="7" borderId="33" xfId="0" applyNumberFormat="1" applyFont="1" applyFill="1" applyBorder="1" applyAlignment="1" applyProtection="1">
      <alignment horizontal="center" vertical="center"/>
      <protection locked="0"/>
    </xf>
    <xf numFmtId="183" fontId="51" fillId="7" borderId="0" xfId="0" applyNumberFormat="1" applyFont="1" applyFill="1" applyBorder="1" applyAlignment="1" applyProtection="1">
      <alignment horizontal="center" vertical="center"/>
      <protection locked="0"/>
    </xf>
    <xf numFmtId="0" fontId="12" fillId="7" borderId="0" xfId="0" applyFont="1" applyFill="1" applyBorder="1" applyAlignment="1" applyProtection="1">
      <alignment horizontal="center" vertical="center"/>
    </xf>
    <xf numFmtId="0" fontId="29" fillId="2" borderId="24" xfId="0" applyFont="1" applyFill="1" applyBorder="1" applyAlignment="1" applyProtection="1">
      <alignment horizontal="center" vertical="center"/>
    </xf>
    <xf numFmtId="191" fontId="5" fillId="13" borderId="74" xfId="0" applyNumberFormat="1" applyFont="1" applyFill="1" applyBorder="1" applyAlignment="1">
      <alignment vertical="center"/>
    </xf>
    <xf numFmtId="166" fontId="5" fillId="13" borderId="76" xfId="0" applyNumberFormat="1" applyFont="1" applyFill="1" applyBorder="1" applyAlignment="1">
      <alignment vertical="center"/>
    </xf>
    <xf numFmtId="171" fontId="3" fillId="0" borderId="75" xfId="0" applyNumberFormat="1" applyFont="1" applyBorder="1" applyAlignment="1">
      <alignment horizontal="center" vertical="center"/>
    </xf>
    <xf numFmtId="0" fontId="3" fillId="0" borderId="73" xfId="0" applyFont="1" applyBorder="1" applyAlignment="1">
      <alignment horizontal="center" vertical="center"/>
    </xf>
    <xf numFmtId="166" fontId="51" fillId="7" borderId="5" xfId="0" applyNumberFormat="1" applyFont="1" applyFill="1" applyBorder="1" applyAlignment="1" applyProtection="1">
      <alignment horizontal="center" vertical="center"/>
      <protection locked="0"/>
    </xf>
    <xf numFmtId="166" fontId="51" fillId="7" borderId="0" xfId="0" applyNumberFormat="1" applyFont="1" applyFill="1" applyBorder="1" applyAlignment="1" applyProtection="1">
      <alignment horizontal="center" vertical="center"/>
      <protection locked="0"/>
    </xf>
    <xf numFmtId="191" fontId="51" fillId="7" borderId="0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 applyProtection="1">
      <alignment horizontal="center" vertical="center"/>
    </xf>
    <xf numFmtId="172" fontId="51" fillId="9" borderId="0" xfId="0" applyNumberFormat="1" applyFont="1" applyFill="1" applyBorder="1" applyAlignment="1" applyProtection="1">
      <alignment horizontal="center" vertical="center"/>
      <protection locked="0"/>
    </xf>
    <xf numFmtId="10" fontId="0" fillId="2" borderId="0" xfId="0" applyNumberFormat="1" applyFill="1" applyBorder="1" applyAlignment="1">
      <alignment horizontal="center" vertical="center"/>
    </xf>
    <xf numFmtId="4" fontId="30" fillId="2" borderId="7" xfId="0" applyNumberFormat="1" applyFont="1" applyFill="1" applyBorder="1" applyAlignment="1" applyProtection="1">
      <alignment horizontal="center" vertical="center"/>
      <protection locked="0"/>
    </xf>
    <xf numFmtId="4" fontId="30" fillId="2" borderId="0" xfId="0" applyNumberFormat="1" applyFont="1" applyFill="1" applyBorder="1" applyAlignment="1" applyProtection="1">
      <alignment horizontal="center" vertical="center"/>
      <protection locked="0"/>
    </xf>
    <xf numFmtId="4" fontId="29" fillId="2" borderId="0" xfId="0" applyNumberFormat="1" applyFont="1" applyFill="1" applyBorder="1" applyAlignment="1" applyProtection="1">
      <alignment horizontal="center" vertical="center"/>
    </xf>
    <xf numFmtId="169" fontId="30" fillId="2" borderId="7" xfId="0" applyNumberFormat="1" applyFont="1" applyFill="1" applyBorder="1" applyAlignment="1" applyProtection="1">
      <alignment horizontal="center" vertical="center"/>
    </xf>
    <xf numFmtId="169" fontId="30" fillId="2" borderId="8" xfId="0" applyNumberFormat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left" vertical="center"/>
    </xf>
    <xf numFmtId="0" fontId="39" fillId="2" borderId="7" xfId="0" applyFont="1" applyFill="1" applyBorder="1" applyAlignment="1" applyProtection="1">
      <alignment horizontal="left" vertical="center"/>
    </xf>
    <xf numFmtId="0" fontId="39" fillId="2" borderId="0" xfId="0" applyFont="1" applyFill="1" applyBorder="1" applyAlignment="1" applyProtection="1">
      <alignment horizontal="left" vertical="center"/>
    </xf>
    <xf numFmtId="0" fontId="39" fillId="2" borderId="7" xfId="0" applyFont="1" applyFill="1" applyBorder="1" applyAlignment="1" applyProtection="1">
      <alignment vertical="center"/>
    </xf>
    <xf numFmtId="0" fontId="20" fillId="2" borderId="87" xfId="0" applyFont="1" applyFill="1" applyBorder="1" applyAlignment="1" applyProtection="1">
      <alignment horizontal="left" vertical="center"/>
    </xf>
    <xf numFmtId="0" fontId="48" fillId="2" borderId="88" xfId="0" applyFont="1" applyFill="1" applyBorder="1" applyAlignment="1" applyProtection="1">
      <alignment vertical="center"/>
    </xf>
    <xf numFmtId="0" fontId="6" fillId="2" borderId="88" xfId="0" applyFont="1" applyFill="1" applyBorder="1" applyAlignment="1" applyProtection="1">
      <alignment horizontal="right" vertical="center"/>
    </xf>
    <xf numFmtId="171" fontId="19" fillId="2" borderId="89" xfId="0" applyNumberFormat="1" applyFont="1" applyFill="1" applyBorder="1" applyAlignment="1" applyProtection="1">
      <alignment vertical="center"/>
      <protection locked="0"/>
    </xf>
    <xf numFmtId="167" fontId="19" fillId="2" borderId="89" xfId="0" applyNumberFormat="1" applyFont="1" applyFill="1" applyBorder="1" applyAlignment="1" applyProtection="1">
      <alignment horizontal="center" vertical="center"/>
      <protection locked="0"/>
    </xf>
    <xf numFmtId="171" fontId="51" fillId="7" borderId="88" xfId="0" applyNumberFormat="1" applyFont="1" applyFill="1" applyBorder="1" applyAlignment="1" applyProtection="1">
      <alignment horizontal="center" vertical="center"/>
      <protection locked="0"/>
    </xf>
    <xf numFmtId="171" fontId="19" fillId="2" borderId="88" xfId="0" applyNumberFormat="1" applyFont="1" applyFill="1" applyBorder="1" applyAlignment="1" applyProtection="1">
      <alignment vertical="center"/>
      <protection locked="0"/>
    </xf>
    <xf numFmtId="179" fontId="51" fillId="7" borderId="90" xfId="0" applyNumberFormat="1" applyFont="1" applyFill="1" applyBorder="1" applyAlignment="1" applyProtection="1">
      <alignment horizontal="center" vertical="center"/>
      <protection locked="0"/>
    </xf>
    <xf numFmtId="0" fontId="29" fillId="2" borderId="91" xfId="0" applyFont="1" applyFill="1" applyBorder="1" applyAlignment="1" applyProtection="1">
      <alignment horizontal="center" vertical="center"/>
    </xf>
    <xf numFmtId="4" fontId="29" fillId="2" borderId="91" xfId="0" applyNumberFormat="1" applyFont="1" applyFill="1" applyBorder="1" applyAlignment="1" applyProtection="1">
      <alignment horizontal="center" vertical="center"/>
    </xf>
    <xf numFmtId="200" fontId="3" fillId="2" borderId="12" xfId="0" applyNumberFormat="1" applyFont="1" applyFill="1" applyBorder="1" applyAlignment="1">
      <alignment horizontal="center" vertical="center"/>
    </xf>
    <xf numFmtId="200" fontId="3" fillId="2" borderId="13" xfId="0" applyNumberFormat="1" applyFont="1" applyFill="1" applyBorder="1" applyAlignment="1">
      <alignment horizontal="center" vertical="center"/>
    </xf>
    <xf numFmtId="200" fontId="3" fillId="2" borderId="14" xfId="0" applyNumberFormat="1" applyFont="1" applyFill="1" applyBorder="1" applyAlignment="1">
      <alignment horizontal="center" vertical="center"/>
    </xf>
    <xf numFmtId="0" fontId="0" fillId="2" borderId="42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0" fontId="0" fillId="2" borderId="8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67" fillId="2" borderId="13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9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7" fontId="51" fillId="9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37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94" xfId="0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5" fillId="13" borderId="92" xfId="0" applyNumberFormat="1" applyFont="1" applyFill="1" applyBorder="1" applyAlignment="1">
      <alignment horizontal="center" vertical="center"/>
    </xf>
    <xf numFmtId="0" fontId="5" fillId="13" borderId="96" xfId="0" applyNumberFormat="1" applyFont="1" applyFill="1" applyBorder="1" applyAlignment="1">
      <alignment horizontal="center" vertical="center"/>
    </xf>
    <xf numFmtId="0" fontId="5" fillId="13" borderId="97" xfId="0" applyNumberFormat="1" applyFont="1" applyFill="1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0" xfId="0" applyAlignment="1">
      <alignment vertical="center"/>
    </xf>
    <xf numFmtId="0" fontId="27" fillId="6" borderId="3" xfId="0" applyFont="1" applyFill="1" applyBorder="1" applyAlignment="1" applyProtection="1">
      <alignment horizontal="center" vertical="center"/>
    </xf>
    <xf numFmtId="4" fontId="30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25" xfId="0" applyFont="1" applyFill="1" applyBorder="1"/>
    <xf numFmtId="4" fontId="29" fillId="2" borderId="12" xfId="0" applyNumberFormat="1" applyFont="1" applyFill="1" applyBorder="1" applyAlignment="1" applyProtection="1">
      <alignment horizontal="center" vertical="center"/>
    </xf>
    <xf numFmtId="4" fontId="29" fillId="2" borderId="13" xfId="0" applyNumberFormat="1" applyFont="1" applyFill="1" applyBorder="1" applyAlignment="1" applyProtection="1">
      <alignment horizontal="center" vertical="center"/>
    </xf>
    <xf numFmtId="0" fontId="11" fillId="2" borderId="94" xfId="0" applyFont="1" applyFill="1" applyBorder="1" applyAlignment="1">
      <alignment horizontal="center" vertical="center"/>
    </xf>
    <xf numFmtId="4" fontId="29" fillId="2" borderId="1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67" fillId="0" borderId="0" xfId="0" applyFont="1" applyBorder="1" applyAlignment="1" applyProtection="1">
      <alignment horizontal="right" vertical="center"/>
    </xf>
    <xf numFmtId="0" fontId="0" fillId="11" borderId="66" xfId="0" applyFill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176" fontId="3" fillId="0" borderId="8" xfId="0" applyNumberFormat="1" applyFont="1" applyBorder="1" applyAlignment="1" applyProtection="1">
      <alignment horizontal="center" vertical="center"/>
    </xf>
    <xf numFmtId="176" fontId="0" fillId="0" borderId="13" xfId="0" applyNumberFormat="1" applyBorder="1" applyAlignment="1" applyProtection="1">
      <alignment horizontal="center" vertical="center"/>
    </xf>
    <xf numFmtId="10" fontId="3" fillId="0" borderId="8" xfId="0" applyNumberFormat="1" applyFont="1" applyBorder="1" applyAlignment="1" applyProtection="1">
      <alignment horizontal="center" vertical="center"/>
    </xf>
    <xf numFmtId="10" fontId="0" fillId="0" borderId="13" xfId="0" applyNumberFormat="1" applyBorder="1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195" fontId="3" fillId="0" borderId="11" xfId="0" applyNumberFormat="1" applyFont="1" applyBorder="1" applyAlignment="1" applyProtection="1">
      <alignment horizontal="center" vertical="center"/>
    </xf>
    <xf numFmtId="195" fontId="0" fillId="0" borderId="14" xfId="0" applyNumberFormat="1" applyBorder="1" applyAlignment="1" applyProtection="1">
      <alignment horizontal="center" vertical="center"/>
    </xf>
    <xf numFmtId="198" fontId="0" fillId="0" borderId="0" xfId="0" applyNumberFormat="1" applyAlignment="1" applyProtection="1">
      <alignment horizontal="center" vertical="center"/>
    </xf>
    <xf numFmtId="198" fontId="3" fillId="0" borderId="12" xfId="0" applyNumberFormat="1" applyFont="1" applyBorder="1" applyAlignment="1" applyProtection="1">
      <alignment horizontal="center" vertical="center"/>
    </xf>
    <xf numFmtId="168" fontId="3" fillId="0" borderId="13" xfId="0" applyNumberFormat="1" applyFont="1" applyBorder="1" applyAlignment="1" applyProtection="1">
      <alignment horizontal="center" vertical="center"/>
    </xf>
    <xf numFmtId="181" fontId="3" fillId="0" borderId="14" xfId="0" applyNumberFormat="1" applyFont="1" applyBorder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168" fontId="0" fillId="0" borderId="66" xfId="0" applyNumberFormat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" fontId="29" fillId="2" borderId="7" xfId="0" applyNumberFormat="1" applyFont="1" applyFill="1" applyBorder="1" applyAlignment="1" applyProtection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1" fontId="0" fillId="0" borderId="62" xfId="0" applyNumberFormat="1" applyBorder="1" applyAlignment="1">
      <alignment horizontal="center" vertical="center"/>
    </xf>
    <xf numFmtId="0" fontId="84" fillId="2" borderId="0" xfId="0" applyFont="1" applyFill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51" fillId="7" borderId="21" xfId="0" applyNumberFormat="1" applyFont="1" applyFill="1" applyBorder="1" applyAlignment="1" applyProtection="1">
      <alignment horizontal="center" vertical="center"/>
      <protection locked="0"/>
    </xf>
    <xf numFmtId="4" fontId="30" fillId="2" borderId="20" xfId="0" applyNumberFormat="1" applyFont="1" applyFill="1" applyBorder="1" applyAlignment="1" applyProtection="1">
      <alignment horizontal="center" vertical="center"/>
      <protection locked="0"/>
    </xf>
    <xf numFmtId="4" fontId="30" fillId="2" borderId="23" xfId="0" applyNumberFormat="1" applyFont="1" applyFill="1" applyBorder="1" applyAlignment="1" applyProtection="1">
      <alignment horizontal="center" vertical="center"/>
      <protection locked="0"/>
    </xf>
    <xf numFmtId="195" fontId="3" fillId="0" borderId="13" xfId="0" applyNumberFormat="1" applyFont="1" applyBorder="1" applyAlignment="1">
      <alignment horizontal="center" vertical="center"/>
    </xf>
    <xf numFmtId="198" fontId="13" fillId="0" borderId="12" xfId="0" applyNumberFormat="1" applyFont="1" applyBorder="1" applyAlignment="1">
      <alignment horizontal="center" vertical="center"/>
    </xf>
    <xf numFmtId="168" fontId="13" fillId="0" borderId="13" xfId="0" applyNumberFormat="1" applyFont="1" applyBorder="1" applyAlignment="1">
      <alignment horizontal="center" vertical="center"/>
    </xf>
    <xf numFmtId="181" fontId="13" fillId="0" borderId="14" xfId="0" applyNumberFormat="1" applyFont="1" applyBorder="1" applyAlignment="1">
      <alignment horizontal="center" vertical="center"/>
    </xf>
    <xf numFmtId="171" fontId="13" fillId="0" borderId="12" xfId="0" applyNumberFormat="1" applyFont="1" applyBorder="1" applyAlignment="1">
      <alignment horizontal="center" vertical="center"/>
    </xf>
    <xf numFmtId="171" fontId="13" fillId="0" borderId="66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71" fontId="13" fillId="0" borderId="86" xfId="0" applyNumberFormat="1" applyFont="1" applyBorder="1" applyAlignment="1">
      <alignment horizontal="center" vertical="center"/>
    </xf>
    <xf numFmtId="171" fontId="13" fillId="0" borderId="63" xfId="0" applyNumberFormat="1" applyFont="1" applyBorder="1" applyAlignment="1">
      <alignment horizontal="center" vertical="center"/>
    </xf>
    <xf numFmtId="171" fontId="13" fillId="0" borderId="14" xfId="0" applyNumberFormat="1" applyFont="1" applyBorder="1" applyAlignment="1">
      <alignment horizontal="center" vertical="center"/>
    </xf>
    <xf numFmtId="171" fontId="13" fillId="0" borderId="13" xfId="0" applyNumberFormat="1" applyFont="1" applyBorder="1" applyAlignment="1">
      <alignment horizontal="center" vertical="center"/>
    </xf>
    <xf numFmtId="198" fontId="13" fillId="0" borderId="14" xfId="0" applyNumberFormat="1" applyFont="1" applyBorder="1" applyAlignment="1">
      <alignment horizontal="center" vertical="center"/>
    </xf>
    <xf numFmtId="191" fontId="13" fillId="0" borderId="14" xfId="0" applyNumberFormat="1" applyFont="1" applyBorder="1" applyAlignment="1">
      <alignment horizontal="center" vertical="center"/>
    </xf>
    <xf numFmtId="171" fontId="13" fillId="0" borderId="8" xfId="0" applyNumberFormat="1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196" fontId="13" fillId="0" borderId="12" xfId="0" applyNumberFormat="1" applyFont="1" applyBorder="1" applyAlignment="1">
      <alignment horizontal="center" vertical="center"/>
    </xf>
    <xf numFmtId="182" fontId="13" fillId="0" borderId="14" xfId="0" applyNumberFormat="1" applyFont="1" applyBorder="1" applyAlignment="1">
      <alignment horizontal="center" vertical="center"/>
    </xf>
    <xf numFmtId="182" fontId="13" fillId="0" borderId="13" xfId="0" applyNumberFormat="1" applyFont="1" applyBorder="1" applyAlignment="1">
      <alignment horizontal="center" vertical="center"/>
    </xf>
    <xf numFmtId="191" fontId="13" fillId="0" borderId="13" xfId="0" applyNumberFormat="1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192" fontId="13" fillId="0" borderId="14" xfId="0" applyNumberFormat="1" applyFont="1" applyBorder="1" applyAlignment="1">
      <alignment horizontal="center" vertical="center"/>
    </xf>
    <xf numFmtId="196" fontId="13" fillId="0" borderId="13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195" fontId="13" fillId="0" borderId="13" xfId="0" applyNumberFormat="1" applyFont="1" applyBorder="1" applyAlignment="1">
      <alignment horizontal="center" vertical="center"/>
    </xf>
    <xf numFmtId="201" fontId="55" fillId="2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1" fillId="7" borderId="21" xfId="0" applyFont="1" applyFill="1" applyBorder="1" applyAlignment="1" applyProtection="1">
      <alignment horizontal="center" vertical="center"/>
      <protection locked="0"/>
    </xf>
    <xf numFmtId="180" fontId="6" fillId="2" borderId="21" xfId="0" applyNumberFormat="1" applyFont="1" applyFill="1" applyBorder="1" applyAlignment="1" applyProtection="1">
      <alignment horizontal="center" vertical="center"/>
    </xf>
    <xf numFmtId="4" fontId="29" fillId="2" borderId="20" xfId="0" applyNumberFormat="1" applyFont="1" applyFill="1" applyBorder="1" applyAlignment="1" applyProtection="1">
      <alignment horizontal="center" vertical="center"/>
    </xf>
    <xf numFmtId="169" fontId="30" fillId="2" borderId="20" xfId="0" applyNumberFormat="1" applyFont="1" applyFill="1" applyBorder="1" applyAlignment="1" applyProtection="1">
      <alignment horizontal="center" vertical="center"/>
    </xf>
    <xf numFmtId="169" fontId="30" fillId="2" borderId="23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82" fillId="7" borderId="77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39" fillId="2" borderId="0" xfId="0" applyFont="1" applyFill="1" applyBorder="1" applyAlignment="1" applyProtection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6" fontId="51" fillId="7" borderId="8" xfId="0" applyNumberFormat="1" applyFont="1" applyFill="1" applyBorder="1" applyAlignment="1" applyProtection="1">
      <alignment horizontal="center" vertical="center"/>
      <protection locked="0"/>
    </xf>
    <xf numFmtId="167" fontId="13" fillId="0" borderId="41" xfId="0" applyNumberFormat="1" applyFont="1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4" fontId="30" fillId="2" borderId="7" xfId="0" applyNumberFormat="1" applyFont="1" applyFill="1" applyBorder="1" applyAlignment="1" applyProtection="1">
      <alignment horizontal="center" vertical="center"/>
      <protection locked="0"/>
    </xf>
    <xf numFmtId="4" fontId="30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42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>
      <alignment horizontal="left" vertical="center"/>
    </xf>
    <xf numFmtId="0" fontId="0" fillId="2" borderId="0" xfId="0" applyFont="1" applyFill="1" applyBorder="1" applyAlignment="1">
      <alignment horizontal="center" vertical="center"/>
    </xf>
    <xf numFmtId="169" fontId="30" fillId="2" borderId="7" xfId="0" applyNumberFormat="1" applyFont="1" applyFill="1" applyBorder="1" applyAlignment="1" applyProtection="1">
      <alignment horizontal="center" vertical="center"/>
    </xf>
    <xf numFmtId="169" fontId="30" fillId="2" borderId="8" xfId="0" applyNumberFormat="1" applyFont="1" applyFill="1" applyBorder="1" applyAlignment="1" applyProtection="1">
      <alignment horizontal="center" vertical="center"/>
    </xf>
    <xf numFmtId="0" fontId="27" fillId="6" borderId="3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4" fontId="29" fillId="2" borderId="7" xfId="0" applyNumberFormat="1" applyFont="1" applyFill="1" applyBorder="1" applyAlignment="1" applyProtection="1">
      <alignment horizontal="center" vertical="center"/>
    </xf>
    <xf numFmtId="4" fontId="29" fillId="2" borderId="8" xfId="0" applyNumberFormat="1" applyFont="1" applyFill="1" applyBorder="1" applyAlignment="1" applyProtection="1">
      <alignment horizontal="center" vertical="center"/>
    </xf>
    <xf numFmtId="169" fontId="30" fillId="2" borderId="28" xfId="0" applyNumberFormat="1" applyFont="1" applyFill="1" applyBorder="1" applyAlignment="1" applyProtection="1">
      <alignment horizontal="center" vertical="center"/>
    </xf>
    <xf numFmtId="4" fontId="30" fillId="2" borderId="20" xfId="0" applyNumberFormat="1" applyFont="1" applyFill="1" applyBorder="1" applyAlignment="1" applyProtection="1">
      <alignment horizontal="center" vertical="center"/>
      <protection locked="0"/>
    </xf>
    <xf numFmtId="4" fontId="30" fillId="2" borderId="23" xfId="0" applyNumberFormat="1" applyFont="1" applyFill="1" applyBorder="1" applyAlignment="1" applyProtection="1">
      <alignment horizontal="center" vertical="center"/>
      <protection locked="0"/>
    </xf>
    <xf numFmtId="4" fontId="30" fillId="2" borderId="4" xfId="0" applyNumberFormat="1" applyFont="1" applyFill="1" applyBorder="1" applyAlignment="1" applyProtection="1">
      <alignment horizontal="center" vertical="center"/>
      <protection locked="0"/>
    </xf>
    <xf numFmtId="4" fontId="30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 applyProtection="1">
      <alignment horizontal="left" vertical="center"/>
    </xf>
    <xf numFmtId="4" fontId="30" fillId="2" borderId="0" xfId="0" applyNumberFormat="1" applyFont="1" applyFill="1" applyBorder="1" applyAlignment="1" applyProtection="1">
      <alignment horizontal="center" vertical="center"/>
      <protection locked="0"/>
    </xf>
    <xf numFmtId="0" fontId="39" fillId="2" borderId="7" xfId="0" applyFont="1" applyFill="1" applyBorder="1" applyAlignment="1" applyProtection="1">
      <alignment horizontal="left" vertical="center"/>
    </xf>
    <xf numFmtId="0" fontId="39" fillId="2" borderId="0" xfId="0" applyFont="1" applyFill="1" applyBorder="1" applyAlignment="1" applyProtection="1">
      <alignment horizontal="left" vertical="center"/>
    </xf>
    <xf numFmtId="0" fontId="39" fillId="2" borderId="8" xfId="0" applyFont="1" applyFill="1" applyBorder="1" applyAlignment="1" applyProtection="1">
      <alignment horizontal="left" vertical="center"/>
    </xf>
    <xf numFmtId="177" fontId="6" fillId="2" borderId="0" xfId="0" applyNumberFormat="1" applyFont="1" applyFill="1" applyBorder="1" applyAlignment="1" applyProtection="1">
      <alignment horizontal="center" vertical="center"/>
    </xf>
    <xf numFmtId="0" fontId="20" fillId="2" borderId="4" xfId="0" applyFont="1" applyFill="1" applyBorder="1" applyAlignment="1" applyProtection="1">
      <alignment horizontal="left" vertical="center"/>
    </xf>
    <xf numFmtId="0" fontId="0" fillId="2" borderId="5" xfId="0" applyFont="1" applyFill="1" applyBorder="1" applyAlignment="1">
      <alignment horizontal="center" vertical="center"/>
    </xf>
    <xf numFmtId="0" fontId="42" fillId="2" borderId="4" xfId="0" applyFont="1" applyFill="1" applyBorder="1" applyAlignment="1" applyProtection="1">
      <alignment horizontal="center" vertical="center"/>
    </xf>
    <xf numFmtId="0" fontId="42" fillId="2" borderId="5" xfId="0" applyFont="1" applyFill="1" applyBorder="1" applyAlignment="1" applyProtection="1">
      <alignment horizontal="center" vertical="center"/>
    </xf>
    <xf numFmtId="0" fontId="42" fillId="2" borderId="6" xfId="0" applyFont="1" applyFill="1" applyBorder="1" applyAlignment="1" applyProtection="1">
      <alignment horizontal="center" vertical="center"/>
    </xf>
    <xf numFmtId="0" fontId="42" fillId="2" borderId="0" xfId="0" applyFont="1" applyFill="1" applyBorder="1" applyAlignment="1" applyProtection="1">
      <alignment horizontal="center" vertical="center"/>
    </xf>
    <xf numFmtId="0" fontId="13" fillId="0" borderId="42" xfId="0" applyFont="1" applyBorder="1" applyAlignment="1" applyProtection="1">
      <alignment horizontal="center" vertical="center"/>
    </xf>
    <xf numFmtId="0" fontId="13" fillId="0" borderId="44" xfId="0" applyFont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4" fontId="29" fillId="2" borderId="9" xfId="0" applyNumberFormat="1" applyFont="1" applyFill="1" applyBorder="1" applyAlignment="1" applyProtection="1">
      <alignment horizontal="center" vertical="center"/>
    </xf>
    <xf numFmtId="4" fontId="29" fillId="2" borderId="11" xfId="0" applyNumberFormat="1" applyFont="1" applyFill="1" applyBorder="1" applyAlignment="1" applyProtection="1">
      <alignment horizontal="center" vertical="center"/>
    </xf>
    <xf numFmtId="0" fontId="48" fillId="2" borderId="0" xfId="0" applyFont="1" applyFill="1" applyBorder="1" applyAlignment="1" applyProtection="1">
      <alignment horizontal="left" vertical="center"/>
    </xf>
    <xf numFmtId="0" fontId="64" fillId="12" borderId="4" xfId="0" applyFont="1" applyFill="1" applyBorder="1" applyAlignment="1" applyProtection="1">
      <alignment horizontal="center" vertical="center" wrapText="1"/>
    </xf>
    <xf numFmtId="0" fontId="61" fillId="12" borderId="49" xfId="0" applyFont="1" applyFill="1" applyBorder="1" applyAlignment="1" applyProtection="1">
      <alignment horizontal="center" vertical="center"/>
    </xf>
    <xf numFmtId="0" fontId="61" fillId="12" borderId="7" xfId="0" applyFont="1" applyFill="1" applyBorder="1" applyAlignment="1" applyProtection="1">
      <alignment horizontal="center" vertical="center"/>
    </xf>
    <xf numFmtId="0" fontId="61" fillId="12" borderId="43" xfId="0" applyFont="1" applyFill="1" applyBorder="1" applyAlignment="1" applyProtection="1">
      <alignment horizontal="center" vertical="center"/>
    </xf>
    <xf numFmtId="0" fontId="61" fillId="12" borderId="9" xfId="0" applyFont="1" applyFill="1" applyBorder="1" applyAlignment="1" applyProtection="1">
      <alignment horizontal="center" vertical="center"/>
    </xf>
    <xf numFmtId="0" fontId="61" fillId="12" borderId="60" xfId="0" applyFont="1" applyFill="1" applyBorder="1" applyAlignment="1" applyProtection="1">
      <alignment horizontal="center" vertical="center"/>
    </xf>
    <xf numFmtId="198" fontId="5" fillId="13" borderId="72" xfId="0" applyNumberFormat="1" applyFont="1" applyFill="1" applyBorder="1" applyAlignment="1" applyProtection="1">
      <alignment horizontal="center" vertical="center"/>
    </xf>
    <xf numFmtId="198" fontId="5" fillId="13" borderId="71" xfId="0" applyNumberFormat="1" applyFont="1" applyFill="1" applyBorder="1" applyAlignment="1" applyProtection="1">
      <alignment horizontal="center" vertical="center"/>
    </xf>
    <xf numFmtId="168" fontId="7" fillId="13" borderId="33" xfId="1" applyNumberFormat="1" applyFont="1" applyFill="1" applyBorder="1" applyAlignment="1" applyProtection="1">
      <alignment horizontal="center" vertical="center"/>
    </xf>
    <xf numFmtId="168" fontId="7" fillId="13" borderId="70" xfId="1" applyNumberFormat="1" applyFont="1" applyFill="1" applyBorder="1" applyAlignment="1" applyProtection="1">
      <alignment horizontal="center" vertical="center"/>
    </xf>
    <xf numFmtId="166" fontId="7" fillId="13" borderId="69" xfId="1" applyNumberFormat="1" applyFont="1" applyFill="1" applyBorder="1" applyAlignment="1" applyProtection="1">
      <alignment horizontal="center" vertical="center"/>
    </xf>
    <xf numFmtId="166" fontId="7" fillId="13" borderId="68" xfId="1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66" fillId="8" borderId="1" xfId="0" applyFont="1" applyFill="1" applyBorder="1" applyAlignment="1" applyProtection="1">
      <alignment horizontal="right" vertical="center"/>
    </xf>
    <xf numFmtId="0" fontId="66" fillId="8" borderId="2" xfId="0" applyFont="1" applyFill="1" applyBorder="1" applyAlignment="1" applyProtection="1">
      <alignment horizontal="right" vertical="center"/>
    </xf>
    <xf numFmtId="0" fontId="66" fillId="8" borderId="2" xfId="0" applyFont="1" applyFill="1" applyBorder="1" applyAlignment="1" applyProtection="1">
      <alignment horizontal="left" vertical="center"/>
    </xf>
    <xf numFmtId="0" fontId="66" fillId="8" borderId="3" xfId="0" applyFont="1" applyFill="1" applyBorder="1" applyAlignment="1" applyProtection="1">
      <alignment horizontal="left" vertical="center"/>
    </xf>
    <xf numFmtId="0" fontId="61" fillId="14" borderId="1" xfId="0" applyFont="1" applyFill="1" applyBorder="1" applyAlignment="1" applyProtection="1">
      <alignment horizontal="center" vertical="center"/>
    </xf>
    <xf numFmtId="0" fontId="61" fillId="14" borderId="2" xfId="0" applyFont="1" applyFill="1" applyBorder="1" applyAlignment="1" applyProtection="1">
      <alignment horizontal="center" vertical="center"/>
    </xf>
    <xf numFmtId="0" fontId="61" fillId="14" borderId="3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10" fontId="0" fillId="0" borderId="7" xfId="0" applyNumberFormat="1" applyBorder="1" applyAlignment="1" applyProtection="1">
      <alignment horizontal="center" vertical="center"/>
    </xf>
    <xf numFmtId="10" fontId="0" fillId="0" borderId="0" xfId="0" applyNumberFormat="1" applyBorder="1" applyAlignment="1" applyProtection="1">
      <alignment horizontal="center" vertical="center"/>
    </xf>
    <xf numFmtId="10" fontId="0" fillId="0" borderId="8" xfId="0" applyNumberForma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61" fillId="14" borderId="9" xfId="0" applyFont="1" applyFill="1" applyBorder="1" applyAlignment="1" applyProtection="1">
      <alignment horizontal="center" vertical="center"/>
    </xf>
    <xf numFmtId="0" fontId="61" fillId="14" borderId="10" xfId="0" applyFont="1" applyFill="1" applyBorder="1" applyAlignment="1" applyProtection="1">
      <alignment horizontal="center" vertical="center"/>
    </xf>
    <xf numFmtId="0" fontId="73" fillId="2" borderId="5" xfId="0" quotePrefix="1" applyFont="1" applyFill="1" applyBorder="1" applyAlignment="1" applyProtection="1">
      <alignment horizontal="left" vertical="center" wrapText="1"/>
    </xf>
    <xf numFmtId="0" fontId="73" fillId="2" borderId="0" xfId="0" quotePrefix="1" applyFont="1" applyFill="1" applyBorder="1" applyAlignment="1" applyProtection="1">
      <alignment horizontal="left" vertical="center" wrapText="1"/>
    </xf>
    <xf numFmtId="0" fontId="0" fillId="2" borderId="5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72" fillId="14" borderId="1" xfId="0" applyFont="1" applyFill="1" applyBorder="1" applyAlignment="1" applyProtection="1">
      <alignment horizontal="center" vertical="center"/>
    </xf>
    <xf numFmtId="0" fontId="72" fillId="14" borderId="2" xfId="0" applyFont="1" applyFill="1" applyBorder="1" applyAlignment="1" applyProtection="1">
      <alignment horizontal="center" vertical="center"/>
    </xf>
    <xf numFmtId="0" fontId="72" fillId="14" borderId="3" xfId="0" applyFont="1" applyFill="1" applyBorder="1" applyAlignment="1" applyProtection="1">
      <alignment horizontal="center" vertical="center"/>
    </xf>
    <xf numFmtId="0" fontId="61" fillId="12" borderId="4" xfId="0" applyFont="1" applyFill="1" applyBorder="1" applyAlignment="1" applyProtection="1">
      <alignment horizontal="center" vertical="center" wrapText="1"/>
    </xf>
    <xf numFmtId="198" fontId="5" fillId="13" borderId="76" xfId="0" applyNumberFormat="1" applyFont="1" applyFill="1" applyBorder="1" applyAlignment="1" applyProtection="1">
      <alignment horizontal="center" vertical="center"/>
    </xf>
    <xf numFmtId="198" fontId="5" fillId="13" borderId="75" xfId="0" applyNumberFormat="1" applyFont="1" applyFill="1" applyBorder="1" applyAlignment="1" applyProtection="1">
      <alignment horizontal="center" vertical="center"/>
    </xf>
    <xf numFmtId="166" fontId="7" fillId="13" borderId="74" xfId="1" applyNumberFormat="1" applyFont="1" applyFill="1" applyBorder="1" applyAlignment="1" applyProtection="1">
      <alignment horizontal="center" vertical="center"/>
    </xf>
    <xf numFmtId="166" fontId="7" fillId="13" borderId="73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6" fontId="7" fillId="13" borderId="69" xfId="1" applyNumberFormat="1" applyFont="1" applyFill="1" applyBorder="1" applyAlignment="1">
      <alignment horizontal="center" vertical="center"/>
    </xf>
    <xf numFmtId="166" fontId="7" fillId="13" borderId="30" xfId="1" applyNumberFormat="1" applyFont="1" applyFill="1" applyBorder="1" applyAlignment="1">
      <alignment horizontal="center" vertical="center"/>
    </xf>
    <xf numFmtId="0" fontId="64" fillId="17" borderId="4" xfId="0" applyFont="1" applyFill="1" applyBorder="1" applyAlignment="1">
      <alignment horizontal="center" vertical="center" wrapText="1"/>
    </xf>
    <xf numFmtId="0" fontId="61" fillId="17" borderId="49" xfId="0" applyFont="1" applyFill="1" applyBorder="1" applyAlignment="1">
      <alignment horizontal="center" vertical="center"/>
    </xf>
    <xf numFmtId="0" fontId="61" fillId="17" borderId="7" xfId="0" applyFont="1" applyFill="1" applyBorder="1" applyAlignment="1">
      <alignment horizontal="center" vertical="center"/>
    </xf>
    <xf numFmtId="0" fontId="61" fillId="17" borderId="43" xfId="0" applyFont="1" applyFill="1" applyBorder="1" applyAlignment="1">
      <alignment horizontal="center" vertical="center"/>
    </xf>
    <xf numFmtId="0" fontId="61" fillId="17" borderId="9" xfId="0" applyFont="1" applyFill="1" applyBorder="1" applyAlignment="1">
      <alignment horizontal="center" vertical="center"/>
    </xf>
    <xf numFmtId="0" fontId="61" fillId="17" borderId="60" xfId="0" applyFont="1" applyFill="1" applyBorder="1" applyAlignment="1">
      <alignment horizontal="center" vertical="center"/>
    </xf>
    <xf numFmtId="198" fontId="5" fillId="13" borderId="72" xfId="0" applyNumberFormat="1" applyFont="1" applyFill="1" applyBorder="1" applyAlignment="1">
      <alignment horizontal="center" vertical="center"/>
    </xf>
    <xf numFmtId="198" fontId="5" fillId="13" borderId="29" xfId="0" applyNumberFormat="1" applyFont="1" applyFill="1" applyBorder="1" applyAlignment="1">
      <alignment horizontal="center" vertical="center"/>
    </xf>
    <xf numFmtId="168" fontId="7" fillId="13" borderId="33" xfId="1" applyNumberFormat="1" applyFont="1" applyFill="1" applyBorder="1" applyAlignment="1">
      <alignment horizontal="center" vertical="center"/>
    </xf>
    <xf numFmtId="168" fontId="7" fillId="13" borderId="93" xfId="1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64" fillId="12" borderId="4" xfId="0" applyFont="1" applyFill="1" applyBorder="1" applyAlignment="1">
      <alignment horizontal="center" vertical="center" wrapText="1"/>
    </xf>
    <xf numFmtId="0" fontId="61" fillId="12" borderId="49" xfId="0" applyFont="1" applyFill="1" applyBorder="1" applyAlignment="1">
      <alignment horizontal="center" vertical="center"/>
    </xf>
    <xf numFmtId="0" fontId="61" fillId="12" borderId="7" xfId="0" applyFont="1" applyFill="1" applyBorder="1" applyAlignment="1">
      <alignment horizontal="center" vertical="center"/>
    </xf>
    <xf numFmtId="0" fontId="61" fillId="12" borderId="43" xfId="0" applyFont="1" applyFill="1" applyBorder="1" applyAlignment="1">
      <alignment horizontal="center" vertical="center"/>
    </xf>
    <xf numFmtId="0" fontId="61" fillId="12" borderId="9" xfId="0" applyFont="1" applyFill="1" applyBorder="1" applyAlignment="1">
      <alignment horizontal="center" vertical="center"/>
    </xf>
    <xf numFmtId="0" fontId="61" fillId="12" borderId="60" xfId="0" applyFont="1" applyFill="1" applyBorder="1" applyAlignment="1">
      <alignment horizontal="center" vertical="center"/>
    </xf>
    <xf numFmtId="0" fontId="61" fillId="17" borderId="4" xfId="0" applyFont="1" applyFill="1" applyBorder="1" applyAlignment="1">
      <alignment horizontal="center" vertical="center" wrapText="1"/>
    </xf>
    <xf numFmtId="198" fontId="5" fillId="13" borderId="76" xfId="0" applyNumberFormat="1" applyFont="1" applyFill="1" applyBorder="1" applyAlignment="1">
      <alignment horizontal="center" vertical="center"/>
    </xf>
    <xf numFmtId="166" fontId="7" fillId="13" borderId="74" xfId="1" applyNumberFormat="1" applyFont="1" applyFill="1" applyBorder="1" applyAlignment="1">
      <alignment horizontal="center" vertical="center"/>
    </xf>
    <xf numFmtId="0" fontId="81" fillId="3" borderId="0" xfId="0" applyFont="1" applyFill="1" applyBorder="1" applyAlignment="1" applyProtection="1">
      <alignment horizontal="center" vertical="center"/>
    </xf>
    <xf numFmtId="0" fontId="81" fillId="3" borderId="0" xfId="0" applyFont="1" applyFill="1" applyBorder="1" applyAlignment="1" applyProtection="1">
      <alignment horizontal="right" vertical="center"/>
    </xf>
    <xf numFmtId="0" fontId="81" fillId="3" borderId="0" xfId="0" applyFont="1" applyFill="1" applyBorder="1" applyAlignment="1" applyProtection="1">
      <alignment horizontal="left" vertical="center"/>
    </xf>
    <xf numFmtId="0" fontId="82" fillId="6" borderId="77" xfId="0" applyFont="1" applyFill="1" applyBorder="1" applyAlignment="1">
      <alignment horizontal="left" vertical="center"/>
    </xf>
    <xf numFmtId="0" fontId="82" fillId="6" borderId="64" xfId="0" applyFont="1" applyFill="1" applyBorder="1" applyAlignment="1">
      <alignment horizontal="left" vertical="center"/>
    </xf>
    <xf numFmtId="202" fontId="83" fillId="2" borderId="64" xfId="0" applyNumberFormat="1" applyFont="1" applyFill="1" applyBorder="1" applyAlignment="1">
      <alignment horizontal="center" vertical="center"/>
    </xf>
    <xf numFmtId="202" fontId="83" fillId="2" borderId="65" xfId="0" applyNumberFormat="1" applyFont="1" applyFill="1" applyBorder="1" applyAlignment="1">
      <alignment horizontal="center" vertical="center"/>
    </xf>
    <xf numFmtId="0" fontId="61" fillId="12" borderId="4" xfId="0" applyFont="1" applyFill="1" applyBorder="1" applyAlignment="1">
      <alignment horizontal="center" vertical="center" wrapText="1"/>
    </xf>
    <xf numFmtId="0" fontId="64" fillId="19" borderId="1" xfId="0" applyFont="1" applyFill="1" applyBorder="1" applyAlignment="1">
      <alignment horizontal="center" vertical="center" wrapText="1"/>
    </xf>
    <xf numFmtId="0" fontId="64" fillId="19" borderId="2" xfId="0" applyFont="1" applyFill="1" applyBorder="1" applyAlignment="1">
      <alignment horizontal="center" vertical="center" wrapText="1"/>
    </xf>
    <xf numFmtId="166" fontId="7" fillId="13" borderId="85" xfId="1" applyNumberFormat="1" applyFont="1" applyFill="1" applyBorder="1" applyAlignment="1">
      <alignment horizontal="center" vertical="center"/>
    </xf>
    <xf numFmtId="166" fontId="7" fillId="13" borderId="2" xfId="1" applyNumberFormat="1" applyFont="1" applyFill="1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196" fontId="83" fillId="2" borderId="64" xfId="0" applyNumberFormat="1" applyFont="1" applyFill="1" applyBorder="1" applyAlignment="1">
      <alignment horizontal="center" vertical="center"/>
    </xf>
    <xf numFmtId="196" fontId="83" fillId="2" borderId="65" xfId="0" applyNumberFormat="1" applyFont="1" applyFill="1" applyBorder="1" applyAlignment="1">
      <alignment horizontal="center" vertical="center"/>
    </xf>
    <xf numFmtId="0" fontId="82" fillId="6" borderId="1" xfId="0" applyFont="1" applyFill="1" applyBorder="1" applyAlignment="1">
      <alignment horizontal="left" vertical="center"/>
    </xf>
    <xf numFmtId="0" fontId="82" fillId="6" borderId="2" xfId="0" applyFont="1" applyFill="1" applyBorder="1" applyAlignment="1">
      <alignment horizontal="left" vertical="center"/>
    </xf>
    <xf numFmtId="0" fontId="17" fillId="6" borderId="1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/>
    </xf>
    <xf numFmtId="0" fontId="17" fillId="6" borderId="3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" fontId="83" fillId="2" borderId="64" xfId="0" applyNumberFormat="1" applyFont="1" applyFill="1" applyBorder="1" applyAlignment="1">
      <alignment horizontal="center" vertical="center"/>
    </xf>
    <xf numFmtId="1" fontId="83" fillId="2" borderId="65" xfId="0" applyNumberFormat="1" applyFont="1" applyFill="1" applyBorder="1" applyAlignment="1">
      <alignment horizontal="center" vertical="center"/>
    </xf>
    <xf numFmtId="176" fontId="83" fillId="2" borderId="64" xfId="0" applyNumberFormat="1" applyFont="1" applyFill="1" applyBorder="1" applyAlignment="1">
      <alignment horizontal="center" vertical="center"/>
    </xf>
    <xf numFmtId="176" fontId="83" fillId="2" borderId="65" xfId="0" applyNumberFormat="1" applyFont="1" applyFill="1" applyBorder="1" applyAlignment="1">
      <alignment horizontal="center" vertical="center"/>
    </xf>
    <xf numFmtId="170" fontId="83" fillId="2" borderId="85" xfId="0" applyNumberFormat="1" applyFont="1" applyFill="1" applyBorder="1" applyAlignment="1">
      <alignment horizontal="center" vertical="center"/>
    </xf>
    <xf numFmtId="170" fontId="83" fillId="2" borderId="3" xfId="0" applyNumberFormat="1" applyFont="1" applyFill="1" applyBorder="1" applyAlignment="1">
      <alignment horizontal="center" vertical="center"/>
    </xf>
    <xf numFmtId="0" fontId="83" fillId="2" borderId="64" xfId="0" applyNumberFormat="1" applyFont="1" applyFill="1" applyBorder="1" applyAlignment="1">
      <alignment horizontal="center" vertical="center"/>
    </xf>
    <xf numFmtId="0" fontId="83" fillId="2" borderId="6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1" fontId="0" fillId="20" borderId="2" xfId="0" applyNumberFormat="1" applyFill="1" applyBorder="1" applyAlignment="1">
      <alignment horizontal="center" vertical="center"/>
    </xf>
    <xf numFmtId="11" fontId="0" fillId="20" borderId="3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64" fillId="19" borderId="4" xfId="0" applyFont="1" applyFill="1" applyBorder="1" applyAlignment="1">
      <alignment horizontal="center" vertical="center" wrapText="1"/>
    </xf>
    <xf numFmtId="0" fontId="64" fillId="19" borderId="5" xfId="0" applyFont="1" applyFill="1" applyBorder="1" applyAlignment="1">
      <alignment horizontal="center" vertical="center" wrapText="1"/>
    </xf>
    <xf numFmtId="171" fontId="5" fillId="13" borderId="64" xfId="0" applyNumberFormat="1" applyFont="1" applyFill="1" applyBorder="1" applyAlignment="1">
      <alignment horizontal="center" vertical="center"/>
    </xf>
    <xf numFmtId="171" fontId="5" fillId="13" borderId="65" xfId="0" applyNumberFormat="1" applyFont="1" applyFill="1" applyBorder="1" applyAlignment="1">
      <alignment horizontal="center" vertical="center"/>
    </xf>
    <xf numFmtId="0" fontId="61" fillId="12" borderId="4" xfId="0" applyFont="1" applyFill="1" applyBorder="1" applyAlignment="1">
      <alignment horizontal="center" vertical="center"/>
    </xf>
    <xf numFmtId="171" fontId="5" fillId="13" borderId="76" xfId="0" applyNumberFormat="1" applyFont="1" applyFill="1" applyBorder="1" applyAlignment="1">
      <alignment horizontal="center" vertical="center"/>
    </xf>
    <xf numFmtId="171" fontId="5" fillId="13" borderId="75" xfId="0" applyNumberFormat="1" applyFont="1" applyFill="1" applyBorder="1" applyAlignment="1">
      <alignment horizontal="center" vertical="center"/>
    </xf>
    <xf numFmtId="171" fontId="5" fillId="13" borderId="69" xfId="0" applyNumberFormat="1" applyFont="1" applyFill="1" applyBorder="1" applyAlignment="1">
      <alignment horizontal="center" vertical="center"/>
    </xf>
    <xf numFmtId="171" fontId="5" fillId="13" borderId="68" xfId="0" applyNumberFormat="1" applyFont="1" applyFill="1" applyBorder="1" applyAlignment="1">
      <alignment horizontal="center" vertical="center"/>
    </xf>
    <xf numFmtId="171" fontId="61" fillId="12" borderId="77" xfId="0" applyNumberFormat="1" applyFont="1" applyFill="1" applyBorder="1" applyAlignment="1">
      <alignment horizontal="center" vertical="center"/>
    </xf>
    <xf numFmtId="171" fontId="61" fillId="12" borderId="2" xfId="0" applyNumberFormat="1" applyFont="1" applyFill="1" applyBorder="1" applyAlignment="1">
      <alignment horizontal="center" vertical="center"/>
    </xf>
    <xf numFmtId="171" fontId="61" fillId="12" borderId="65" xfId="0" applyNumberFormat="1" applyFont="1" applyFill="1" applyBorder="1" applyAlignment="1">
      <alignment horizontal="center" vertical="center"/>
    </xf>
    <xf numFmtId="198" fontId="0" fillId="0" borderId="8" xfId="0" applyNumberFormat="1" applyBorder="1" applyAlignment="1">
      <alignment horizontal="center" vertical="center"/>
    </xf>
    <xf numFmtId="171" fontId="61" fillId="12" borderId="58" xfId="0" applyNumberFormat="1" applyFont="1" applyFill="1" applyBorder="1" applyAlignment="1">
      <alignment horizontal="center" vertical="center"/>
    </xf>
    <xf numFmtId="171" fontId="61" fillId="12" borderId="10" xfId="0" applyNumberFormat="1" applyFont="1" applyFill="1" applyBorder="1" applyAlignment="1">
      <alignment horizontal="center" vertical="center"/>
    </xf>
    <xf numFmtId="171" fontId="61" fillId="12" borderId="61" xfId="0" applyNumberFormat="1" applyFont="1" applyFill="1" applyBorder="1" applyAlignment="1">
      <alignment horizontal="center" vertical="center"/>
    </xf>
    <xf numFmtId="171" fontId="61" fillId="12" borderId="1" xfId="0" applyNumberFormat="1" applyFont="1" applyFill="1" applyBorder="1" applyAlignment="1">
      <alignment horizontal="center" vertical="center"/>
    </xf>
    <xf numFmtId="168" fontId="5" fillId="11" borderId="76" xfId="0" applyNumberFormat="1" applyFont="1" applyFill="1" applyBorder="1" applyAlignment="1">
      <alignment horizontal="center" vertical="center"/>
    </xf>
    <xf numFmtId="168" fontId="5" fillId="11" borderId="75" xfId="0" applyNumberFormat="1" applyFont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62" xfId="0" applyFont="1" applyFill="1" applyBorder="1" applyAlignment="1">
      <alignment horizontal="center" vertical="center"/>
    </xf>
    <xf numFmtId="185" fontId="5" fillId="13" borderId="74" xfId="0" applyNumberFormat="1" applyFont="1" applyFill="1" applyBorder="1" applyAlignment="1">
      <alignment horizontal="center" vertical="center"/>
    </xf>
    <xf numFmtId="185" fontId="5" fillId="13" borderId="73" xfId="0" applyNumberFormat="1" applyFont="1" applyFill="1" applyBorder="1" applyAlignment="1">
      <alignment horizontal="center" vertical="center"/>
    </xf>
    <xf numFmtId="191" fontId="5" fillId="13" borderId="37" xfId="0" applyNumberFormat="1" applyFont="1" applyFill="1" applyBorder="1" applyAlignment="1">
      <alignment horizontal="center" vertical="center"/>
    </xf>
    <xf numFmtId="191" fontId="5" fillId="13" borderId="62" xfId="0" applyNumberFormat="1" applyFont="1" applyFill="1" applyBorder="1" applyAlignment="1">
      <alignment horizontal="center" vertical="center"/>
    </xf>
    <xf numFmtId="168" fontId="5" fillId="13" borderId="38" xfId="0" applyNumberFormat="1" applyFont="1" applyFill="1" applyBorder="1" applyAlignment="1">
      <alignment horizontal="center" vertical="center"/>
    </xf>
    <xf numFmtId="168" fontId="5" fillId="13" borderId="57" xfId="0" applyNumberFormat="1" applyFont="1" applyFill="1" applyBorder="1" applyAlignment="1">
      <alignment horizontal="center" vertical="center"/>
    </xf>
    <xf numFmtId="191" fontId="61" fillId="12" borderId="4" xfId="0" applyNumberFormat="1" applyFont="1" applyFill="1" applyBorder="1" applyAlignment="1">
      <alignment horizontal="center" vertical="center"/>
    </xf>
    <xf numFmtId="191" fontId="61" fillId="12" borderId="49" xfId="0" applyNumberFormat="1" applyFont="1" applyFill="1" applyBorder="1" applyAlignment="1">
      <alignment horizontal="center" vertical="center"/>
    </xf>
    <xf numFmtId="191" fontId="61" fillId="12" borderId="7" xfId="0" applyNumberFormat="1" applyFont="1" applyFill="1" applyBorder="1" applyAlignment="1">
      <alignment horizontal="center" vertical="center"/>
    </xf>
    <xf numFmtId="191" fontId="61" fillId="12" borderId="43" xfId="0" applyNumberFormat="1" applyFont="1" applyFill="1" applyBorder="1" applyAlignment="1">
      <alignment horizontal="center" vertical="center"/>
    </xf>
    <xf numFmtId="191" fontId="61" fillId="12" borderId="9" xfId="0" applyNumberFormat="1" applyFont="1" applyFill="1" applyBorder="1" applyAlignment="1">
      <alignment horizontal="center" vertical="center"/>
    </xf>
    <xf numFmtId="191" fontId="61" fillId="12" borderId="60" xfId="0" applyNumberFormat="1" applyFont="1" applyFill="1" applyBorder="1" applyAlignment="1">
      <alignment horizontal="center" vertical="center"/>
    </xf>
    <xf numFmtId="0" fontId="61" fillId="12" borderId="0" xfId="0" applyFont="1" applyFill="1" applyBorder="1" applyAlignment="1">
      <alignment horizontal="center" vertical="center"/>
    </xf>
    <xf numFmtId="168" fontId="5" fillId="13" borderId="76" xfId="0" applyNumberFormat="1" applyFont="1" applyFill="1" applyBorder="1" applyAlignment="1">
      <alignment horizontal="center" vertical="center"/>
    </xf>
    <xf numFmtId="168" fontId="5" fillId="13" borderId="75" xfId="0" applyNumberFormat="1" applyFont="1" applyFill="1" applyBorder="1" applyAlignment="1">
      <alignment horizontal="center" vertical="center"/>
    </xf>
    <xf numFmtId="166" fontId="5" fillId="13" borderId="37" xfId="0" applyNumberFormat="1" applyFont="1" applyFill="1" applyBorder="1" applyAlignment="1">
      <alignment horizontal="center" vertical="center"/>
    </xf>
    <xf numFmtId="166" fontId="5" fillId="13" borderId="62" xfId="0" applyNumberFormat="1" applyFont="1" applyFill="1" applyBorder="1" applyAlignment="1">
      <alignment horizontal="center" vertical="center"/>
    </xf>
    <xf numFmtId="191" fontId="5" fillId="11" borderId="37" xfId="0" applyNumberFormat="1" applyFont="1" applyFill="1" applyBorder="1" applyAlignment="1">
      <alignment horizontal="center" vertical="center"/>
    </xf>
    <xf numFmtId="191" fontId="5" fillId="11" borderId="62" xfId="0" applyNumberFormat="1" applyFont="1" applyFill="1" applyBorder="1" applyAlignment="1">
      <alignment horizontal="center" vertical="center"/>
    </xf>
    <xf numFmtId="191" fontId="5" fillId="13" borderId="74" xfId="0" applyNumberFormat="1" applyFont="1" applyFill="1" applyBorder="1" applyAlignment="1">
      <alignment horizontal="center" vertical="center"/>
    </xf>
    <xf numFmtId="191" fontId="5" fillId="13" borderId="73" xfId="0" applyNumberFormat="1" applyFont="1" applyFill="1" applyBorder="1" applyAlignment="1">
      <alignment horizontal="center" vertical="center"/>
    </xf>
    <xf numFmtId="191" fontId="5" fillId="11" borderId="33" xfId="0" applyNumberFormat="1" applyFont="1" applyFill="1" applyBorder="1" applyAlignment="1">
      <alignment horizontal="center" vertical="center"/>
    </xf>
    <xf numFmtId="191" fontId="5" fillId="11" borderId="70" xfId="0" applyNumberFormat="1" applyFont="1" applyFill="1" applyBorder="1" applyAlignment="1">
      <alignment horizontal="center" vertical="center"/>
    </xf>
    <xf numFmtId="166" fontId="5" fillId="13" borderId="74" xfId="0" applyNumberFormat="1" applyFont="1" applyFill="1" applyBorder="1" applyAlignment="1">
      <alignment horizontal="center" vertical="center"/>
    </xf>
    <xf numFmtId="166" fontId="5" fillId="13" borderId="73" xfId="0" applyNumberFormat="1" applyFont="1" applyFill="1" applyBorder="1" applyAlignment="1">
      <alignment horizontal="center" vertical="center"/>
    </xf>
    <xf numFmtId="166" fontId="5" fillId="13" borderId="76" xfId="0" applyNumberFormat="1" applyFont="1" applyFill="1" applyBorder="1" applyAlignment="1">
      <alignment horizontal="center" vertical="center"/>
    </xf>
    <xf numFmtId="166" fontId="5" fillId="13" borderId="75" xfId="0" applyNumberFormat="1" applyFont="1" applyFill="1" applyBorder="1" applyAlignment="1">
      <alignment horizontal="center" vertical="center"/>
    </xf>
    <xf numFmtId="0" fontId="61" fillId="12" borderId="5" xfId="0" applyFont="1" applyFill="1" applyBorder="1" applyAlignment="1">
      <alignment horizontal="center" vertical="center"/>
    </xf>
    <xf numFmtId="0" fontId="61" fillId="12" borderId="10" xfId="0" applyFont="1" applyFill="1" applyBorder="1" applyAlignment="1">
      <alignment horizontal="center" vertical="center"/>
    </xf>
    <xf numFmtId="166" fontId="5" fillId="13" borderId="69" xfId="0" applyNumberFormat="1" applyFont="1" applyFill="1" applyBorder="1" applyAlignment="1">
      <alignment horizontal="center" vertical="center"/>
    </xf>
    <xf numFmtId="166" fontId="5" fillId="13" borderId="68" xfId="0" applyNumberFormat="1" applyFont="1" applyFill="1" applyBorder="1" applyAlignment="1">
      <alignment horizontal="center" vertical="center"/>
    </xf>
    <xf numFmtId="0" fontId="61" fillId="12" borderId="78" xfId="0" applyFont="1" applyFill="1" applyBorder="1" applyAlignment="1">
      <alignment horizontal="center" vertical="center"/>
    </xf>
    <xf numFmtId="0" fontId="61" fillId="12" borderId="76" xfId="0" applyFont="1" applyFill="1" applyBorder="1" applyAlignment="1">
      <alignment horizontal="center" vertical="center"/>
    </xf>
    <xf numFmtId="0" fontId="61" fillId="12" borderId="19" xfId="0" applyFont="1" applyFill="1" applyBorder="1" applyAlignment="1">
      <alignment horizontal="center" vertical="center"/>
    </xf>
    <xf numFmtId="0" fontId="61" fillId="12" borderId="74" xfId="0" applyFont="1" applyFill="1" applyBorder="1" applyAlignment="1">
      <alignment horizontal="center" vertical="center"/>
    </xf>
    <xf numFmtId="168" fontId="5" fillId="13" borderId="72" xfId="0" applyNumberFormat="1" applyFont="1" applyFill="1" applyBorder="1" applyAlignment="1">
      <alignment horizontal="center" vertical="center"/>
    </xf>
    <xf numFmtId="168" fontId="5" fillId="13" borderId="71" xfId="0" applyNumberFormat="1" applyFont="1" applyFill="1" applyBorder="1" applyAlignment="1">
      <alignment horizontal="center" vertical="center"/>
    </xf>
    <xf numFmtId="0" fontId="61" fillId="12" borderId="77" xfId="0" applyFont="1" applyFill="1" applyBorder="1" applyAlignment="1">
      <alignment horizontal="center" vertical="center"/>
    </xf>
    <xf numFmtId="0" fontId="61" fillId="12" borderId="64" xfId="0" applyFont="1" applyFill="1" applyBorder="1" applyAlignment="1">
      <alignment horizontal="center" vertical="center"/>
    </xf>
    <xf numFmtId="198" fontId="5" fillId="13" borderId="71" xfId="0" applyNumberFormat="1" applyFont="1" applyFill="1" applyBorder="1" applyAlignment="1">
      <alignment horizontal="center" vertical="center"/>
    </xf>
    <xf numFmtId="168" fontId="7" fillId="13" borderId="70" xfId="1" applyNumberFormat="1" applyFont="1" applyFill="1" applyBorder="1" applyAlignment="1">
      <alignment horizontal="center" vertical="center"/>
    </xf>
    <xf numFmtId="166" fontId="7" fillId="13" borderId="68" xfId="1" applyNumberFormat="1" applyFont="1" applyFill="1" applyBorder="1" applyAlignment="1">
      <alignment horizontal="center" vertical="center"/>
    </xf>
    <xf numFmtId="198" fontId="5" fillId="13" borderId="75" xfId="0" applyNumberFormat="1" applyFont="1" applyFill="1" applyBorder="1" applyAlignment="1">
      <alignment horizontal="center" vertical="center"/>
    </xf>
    <xf numFmtId="166" fontId="7" fillId="13" borderId="73" xfId="1" applyNumberFormat="1" applyFont="1" applyFill="1" applyBorder="1" applyAlignment="1">
      <alignment horizontal="center" vertical="center"/>
    </xf>
    <xf numFmtId="0" fontId="66" fillId="8" borderId="1" xfId="0" applyFont="1" applyFill="1" applyBorder="1" applyAlignment="1">
      <alignment horizontal="right" vertical="center"/>
    </xf>
    <xf numFmtId="0" fontId="66" fillId="8" borderId="2" xfId="0" applyFont="1" applyFill="1" applyBorder="1" applyAlignment="1">
      <alignment horizontal="right" vertical="center"/>
    </xf>
    <xf numFmtId="0" fontId="66" fillId="8" borderId="2" xfId="0" applyFont="1" applyFill="1" applyBorder="1" applyAlignment="1">
      <alignment horizontal="left" vertical="center"/>
    </xf>
    <xf numFmtId="0" fontId="66" fillId="8" borderId="3" xfId="0" applyFont="1" applyFill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61" fillId="14" borderId="1" xfId="0" applyFont="1" applyFill="1" applyBorder="1" applyAlignment="1">
      <alignment horizontal="center" vertical="center"/>
    </xf>
    <xf numFmtId="0" fontId="61" fillId="14" borderId="2" xfId="0" applyFont="1" applyFill="1" applyBorder="1" applyAlignment="1">
      <alignment horizontal="center" vertical="center"/>
    </xf>
    <xf numFmtId="0" fontId="61" fillId="14" borderId="3" xfId="0" applyFont="1" applyFill="1" applyBorder="1" applyAlignment="1">
      <alignment horizontal="center" vertical="center"/>
    </xf>
    <xf numFmtId="0" fontId="61" fillId="14" borderId="9" xfId="0" applyFont="1" applyFill="1" applyBorder="1" applyAlignment="1">
      <alignment horizontal="center" vertical="center"/>
    </xf>
    <xf numFmtId="0" fontId="61" fillId="14" borderId="10" xfId="0" applyFont="1" applyFill="1" applyBorder="1" applyAlignment="1">
      <alignment horizontal="center" vertical="center"/>
    </xf>
    <xf numFmtId="171" fontId="61" fillId="12" borderId="63" xfId="0" applyNumberFormat="1" applyFont="1" applyFill="1" applyBorder="1" applyAlignment="1">
      <alignment horizontal="center" vertical="center"/>
    </xf>
    <xf numFmtId="0" fontId="61" fillId="19" borderId="78" xfId="0" applyFont="1" applyFill="1" applyBorder="1" applyAlignment="1">
      <alignment horizontal="center" vertical="center"/>
    </xf>
    <xf numFmtId="0" fontId="61" fillId="19" borderId="76" xfId="0" applyFont="1" applyFill="1" applyBorder="1" applyAlignment="1">
      <alignment horizontal="center" vertical="center"/>
    </xf>
    <xf numFmtId="0" fontId="61" fillId="19" borderId="84" xfId="0" applyFont="1" applyFill="1" applyBorder="1" applyAlignment="1">
      <alignment horizontal="center" vertical="center"/>
    </xf>
    <xf numFmtId="0" fontId="61" fillId="19" borderId="37" xfId="0" applyFont="1" applyFill="1" applyBorder="1" applyAlignment="1">
      <alignment horizontal="center" vertical="center"/>
    </xf>
    <xf numFmtId="0" fontId="61" fillId="19" borderId="19" xfId="0" applyFont="1" applyFill="1" applyBorder="1" applyAlignment="1">
      <alignment horizontal="center" vertical="center"/>
    </xf>
    <xf numFmtId="0" fontId="61" fillId="19" borderId="69" xfId="0" applyFont="1" applyFill="1" applyBorder="1" applyAlignment="1">
      <alignment horizontal="center" vertical="center"/>
    </xf>
    <xf numFmtId="166" fontId="7" fillId="13" borderId="76" xfId="1" applyNumberFormat="1" applyFont="1" applyFill="1" applyBorder="1" applyAlignment="1">
      <alignment horizontal="center" vertical="center"/>
    </xf>
    <xf numFmtId="166" fontId="7" fillId="13" borderId="75" xfId="1" applyNumberFormat="1" applyFont="1" applyFill="1" applyBorder="1" applyAlignment="1">
      <alignment horizontal="center" vertical="center"/>
    </xf>
    <xf numFmtId="166" fontId="7" fillId="13" borderId="64" xfId="1" applyNumberFormat="1" applyFont="1" applyFill="1" applyBorder="1" applyAlignment="1">
      <alignment horizontal="center" vertical="center"/>
    </xf>
    <xf numFmtId="166" fontId="7" fillId="13" borderId="65" xfId="1" applyNumberFormat="1" applyFont="1" applyFill="1" applyBorder="1" applyAlignment="1">
      <alignment horizontal="center" vertical="center"/>
    </xf>
    <xf numFmtId="166" fontId="7" fillId="13" borderId="3" xfId="1" applyNumberFormat="1" applyFont="1" applyFill="1" applyBorder="1" applyAlignment="1">
      <alignment horizontal="center" vertical="center"/>
    </xf>
    <xf numFmtId="171" fontId="61" fillId="12" borderId="9" xfId="0" applyNumberFormat="1" applyFont="1" applyFill="1" applyBorder="1" applyAlignment="1">
      <alignment horizontal="center" vertical="center"/>
    </xf>
    <xf numFmtId="166" fontId="7" fillId="13" borderId="38" xfId="1" applyNumberFormat="1" applyFont="1" applyFill="1" applyBorder="1" applyAlignment="1">
      <alignment horizontal="center" vertical="center"/>
    </xf>
    <xf numFmtId="166" fontId="7" fillId="13" borderId="57" xfId="1" applyNumberFormat="1" applyFont="1" applyFill="1" applyBorder="1" applyAlignment="1">
      <alignment horizontal="center" vertical="center"/>
    </xf>
    <xf numFmtId="0" fontId="61" fillId="12" borderId="56" xfId="0" applyFont="1" applyFill="1" applyBorder="1" applyAlignment="1">
      <alignment horizontal="center" vertical="center"/>
    </xf>
    <xf numFmtId="0" fontId="61" fillId="12" borderId="38" xfId="0" applyFont="1" applyFill="1" applyBorder="1" applyAlignment="1">
      <alignment horizontal="center" vertical="center"/>
    </xf>
    <xf numFmtId="198" fontId="5" fillId="13" borderId="38" xfId="0" applyNumberFormat="1" applyFont="1" applyFill="1" applyBorder="1" applyAlignment="1">
      <alignment horizontal="center" vertical="center"/>
    </xf>
    <xf numFmtId="198" fontId="5" fillId="13" borderId="57" xfId="0" applyNumberFormat="1" applyFont="1" applyFill="1" applyBorder="1" applyAlignment="1">
      <alignment horizontal="center" vertical="center"/>
    </xf>
    <xf numFmtId="171" fontId="5" fillId="13" borderId="74" xfId="0" applyNumberFormat="1" applyFont="1" applyFill="1" applyBorder="1" applyAlignment="1">
      <alignment horizontal="center" vertical="center"/>
    </xf>
    <xf numFmtId="171" fontId="5" fillId="13" borderId="73" xfId="0" applyNumberFormat="1" applyFont="1" applyFill="1" applyBorder="1" applyAlignment="1">
      <alignment horizontal="center" vertical="center"/>
    </xf>
    <xf numFmtId="0" fontId="47" fillId="11" borderId="1" xfId="0" applyFont="1" applyFill="1" applyBorder="1" applyAlignment="1">
      <alignment horizontal="center" vertical="center"/>
    </xf>
    <xf numFmtId="0" fontId="47" fillId="11" borderId="2" xfId="0" applyFont="1" applyFill="1" applyBorder="1" applyAlignment="1">
      <alignment horizontal="center" vertical="center"/>
    </xf>
    <xf numFmtId="0" fontId="47" fillId="11" borderId="3" xfId="0" applyFont="1" applyFill="1" applyBorder="1" applyAlignment="1">
      <alignment horizontal="center" vertical="center"/>
    </xf>
    <xf numFmtId="0" fontId="47" fillId="11" borderId="1" xfId="0" applyFont="1" applyFill="1" applyBorder="1" applyAlignment="1">
      <alignment horizontal="right" vertical="center"/>
    </xf>
    <xf numFmtId="0" fontId="47" fillId="11" borderId="2" xfId="0" applyFont="1" applyFill="1" applyBorder="1" applyAlignment="1">
      <alignment horizontal="right" vertical="center"/>
    </xf>
    <xf numFmtId="0" fontId="47" fillId="11" borderId="2" xfId="0" applyFont="1" applyFill="1" applyBorder="1" applyAlignment="1">
      <alignment horizontal="left" vertical="center"/>
    </xf>
    <xf numFmtId="0" fontId="47" fillId="11" borderId="3" xfId="0" applyFont="1" applyFill="1" applyBorder="1" applyAlignment="1">
      <alignment horizontal="left" vertical="center"/>
    </xf>
    <xf numFmtId="0" fontId="2" fillId="13" borderId="79" xfId="0" applyFont="1" applyFill="1" applyBorder="1" applyAlignment="1">
      <alignment horizontal="center" vertical="center" textRotation="90" wrapText="1"/>
    </xf>
    <xf numFmtId="0" fontId="2" fillId="13" borderId="80" xfId="0" applyFont="1" applyFill="1" applyBorder="1" applyAlignment="1">
      <alignment horizontal="center" vertical="center" textRotation="90" wrapText="1"/>
    </xf>
    <xf numFmtId="0" fontId="2" fillId="13" borderId="81" xfId="0" applyFont="1" applyFill="1" applyBorder="1" applyAlignment="1">
      <alignment horizontal="center" vertical="center" textRotation="90" wrapText="1"/>
    </xf>
    <xf numFmtId="0" fontId="46" fillId="4" borderId="12" xfId="0" applyFont="1" applyFill="1" applyBorder="1" applyAlignment="1">
      <alignment horizontal="center" vertical="center" textRotation="90"/>
    </xf>
    <xf numFmtId="0" fontId="46" fillId="4" borderId="13" xfId="0" applyFont="1" applyFill="1" applyBorder="1" applyAlignment="1">
      <alignment horizontal="center" vertical="center" textRotation="90"/>
    </xf>
    <xf numFmtId="0" fontId="46" fillId="4" borderId="14" xfId="0" applyFont="1" applyFill="1" applyBorder="1" applyAlignment="1">
      <alignment horizontal="center" vertical="center" textRotation="90"/>
    </xf>
    <xf numFmtId="4" fontId="30" fillId="2" borderId="7" xfId="0" applyNumberFormat="1" applyFont="1" applyFill="1" applyBorder="1" applyAlignment="1" applyProtection="1">
      <alignment horizontal="center" vertical="center"/>
      <protection locked="0"/>
    </xf>
    <xf numFmtId="4" fontId="30" fillId="2" borderId="8" xfId="0" applyNumberFormat="1" applyFont="1" applyFill="1" applyBorder="1" applyAlignment="1" applyProtection="1">
      <alignment horizontal="center" vertical="center"/>
      <protection locked="0"/>
    </xf>
    <xf numFmtId="4" fontId="29" fillId="2" borderId="7" xfId="0" applyNumberFormat="1" applyFont="1" applyFill="1" applyBorder="1" applyAlignment="1" applyProtection="1">
      <alignment horizontal="center" vertical="center"/>
    </xf>
    <xf numFmtId="4" fontId="29" fillId="2" borderId="8" xfId="0" applyNumberFormat="1" applyFont="1" applyFill="1" applyBorder="1" applyAlignment="1" applyProtection="1">
      <alignment horizontal="center" vertical="center"/>
    </xf>
    <xf numFmtId="0" fontId="20" fillId="2" borderId="7" xfId="0" applyFont="1" applyFill="1" applyBorder="1" applyAlignment="1" applyProtection="1">
      <alignment horizontal="center" vertical="center"/>
    </xf>
    <xf numFmtId="0" fontId="20" fillId="2" borderId="0" xfId="0" applyFont="1" applyFill="1" applyBorder="1" applyAlignment="1" applyProtection="1">
      <alignment horizontal="center" vertical="center"/>
    </xf>
    <xf numFmtId="4" fontId="29" fillId="2" borderId="26" xfId="0" applyNumberFormat="1" applyFont="1" applyFill="1" applyBorder="1" applyAlignment="1" applyProtection="1">
      <alignment horizontal="center" vertical="center"/>
    </xf>
    <xf numFmtId="4" fontId="29" fillId="2" borderId="27" xfId="0" applyNumberFormat="1" applyFont="1" applyFill="1" applyBorder="1" applyAlignment="1" applyProtection="1">
      <alignment horizontal="center" vertical="center"/>
    </xf>
    <xf numFmtId="0" fontId="39" fillId="2" borderId="0" xfId="0" applyFont="1" applyFill="1" applyBorder="1" applyAlignment="1" applyProtection="1">
      <alignment horizontal="center" vertical="center"/>
    </xf>
    <xf numFmtId="0" fontId="39" fillId="2" borderId="8" xfId="0" applyFont="1" applyFill="1" applyBorder="1" applyAlignment="1" applyProtection="1">
      <alignment horizontal="center" vertical="center"/>
    </xf>
    <xf numFmtId="0" fontId="20" fillId="2" borderId="9" xfId="0" applyFont="1" applyFill="1" applyBorder="1" applyAlignment="1" applyProtection="1">
      <alignment horizontal="left" vertical="center"/>
    </xf>
    <xf numFmtId="0" fontId="20" fillId="2" borderId="10" xfId="0" applyFont="1" applyFill="1" applyBorder="1" applyAlignment="1" applyProtection="1">
      <alignment horizontal="left" vertical="center"/>
    </xf>
    <xf numFmtId="2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177" fontId="13" fillId="2" borderId="7" xfId="0" applyNumberFormat="1" applyFont="1" applyFill="1" applyBorder="1" applyAlignment="1" applyProtection="1">
      <alignment horizontal="center" vertical="center"/>
    </xf>
    <xf numFmtId="177" fontId="13" fillId="2" borderId="8" xfId="0" applyNumberFormat="1" applyFont="1" applyFill="1" applyBorder="1" applyAlignment="1" applyProtection="1">
      <alignment horizontal="center" vertical="center"/>
    </xf>
    <xf numFmtId="187" fontId="13" fillId="2" borderId="7" xfId="0" applyNumberFormat="1" applyFont="1" applyFill="1" applyBorder="1" applyAlignment="1" applyProtection="1">
      <alignment horizontal="center" vertical="center"/>
    </xf>
    <xf numFmtId="187" fontId="13" fillId="2" borderId="0" xfId="0" applyNumberFormat="1" applyFont="1" applyFill="1" applyBorder="1" applyAlignment="1" applyProtection="1">
      <alignment horizontal="center" vertical="center"/>
    </xf>
    <xf numFmtId="0" fontId="48" fillId="2" borderId="0" xfId="0" applyFont="1" applyFill="1" applyBorder="1" applyAlignment="1" applyProtection="1">
      <alignment horizontal="left" vertical="center"/>
    </xf>
    <xf numFmtId="4" fontId="30" fillId="2" borderId="0" xfId="0" applyNumberFormat="1" applyFont="1" applyFill="1" applyBorder="1" applyAlignment="1" applyProtection="1">
      <alignment horizontal="center" vertical="center"/>
      <protection locked="0"/>
    </xf>
    <xf numFmtId="169" fontId="30" fillId="2" borderId="7" xfId="0" applyNumberFormat="1" applyFont="1" applyFill="1" applyBorder="1" applyAlignment="1" applyProtection="1">
      <alignment horizontal="center" vertical="center"/>
    </xf>
    <xf numFmtId="169" fontId="30" fillId="2" borderId="8" xfId="0" applyNumberFormat="1" applyFont="1" applyFill="1" applyBorder="1" applyAlignment="1" applyProtection="1">
      <alignment horizontal="center" vertical="center"/>
    </xf>
    <xf numFmtId="169" fontId="30" fillId="2" borderId="9" xfId="0" applyNumberFormat="1" applyFont="1" applyFill="1" applyBorder="1" applyAlignment="1" applyProtection="1">
      <alignment horizontal="center" vertical="center"/>
    </xf>
    <xf numFmtId="169" fontId="30" fillId="2" borderId="11" xfId="0" applyNumberFormat="1" applyFont="1" applyFill="1" applyBorder="1" applyAlignment="1" applyProtection="1">
      <alignment horizontal="center" vertical="center"/>
    </xf>
    <xf numFmtId="193" fontId="30" fillId="8" borderId="7" xfId="0" applyNumberFormat="1" applyFont="1" applyFill="1" applyBorder="1" applyAlignment="1" applyProtection="1">
      <alignment horizontal="center" vertical="center"/>
    </xf>
    <xf numFmtId="193" fontId="30" fillId="8" borderId="8" xfId="0" applyNumberFormat="1" applyFont="1" applyFill="1" applyBorder="1" applyAlignment="1" applyProtection="1">
      <alignment horizontal="center" vertical="center"/>
    </xf>
    <xf numFmtId="4" fontId="30" fillId="2" borderId="4" xfId="0" applyNumberFormat="1" applyFont="1" applyFill="1" applyBorder="1" applyAlignment="1" applyProtection="1">
      <alignment horizontal="center" vertical="center"/>
      <protection locked="0"/>
    </xf>
    <xf numFmtId="4" fontId="30" fillId="2" borderId="5" xfId="0" applyNumberFormat="1" applyFont="1" applyFill="1" applyBorder="1" applyAlignment="1" applyProtection="1">
      <alignment horizontal="center" vertical="center"/>
      <protection locked="0"/>
    </xf>
    <xf numFmtId="4" fontId="29" fillId="2" borderId="9" xfId="0" applyNumberFormat="1" applyFont="1" applyFill="1" applyBorder="1" applyAlignment="1" applyProtection="1">
      <alignment horizontal="center" vertical="center"/>
    </xf>
    <xf numFmtId="4" fontId="29" fillId="2" borderId="11" xfId="0" applyNumberFormat="1" applyFont="1" applyFill="1" applyBorder="1" applyAlignment="1" applyProtection="1">
      <alignment horizontal="center" vertical="center"/>
    </xf>
    <xf numFmtId="0" fontId="13" fillId="0" borderId="38" xfId="0" applyFont="1" applyBorder="1" applyAlignment="1" applyProtection="1">
      <alignment horizontal="center" vertical="center"/>
    </xf>
    <xf numFmtId="0" fontId="13" fillId="0" borderId="42" xfId="0" applyFont="1" applyBorder="1" applyAlignment="1" applyProtection="1">
      <alignment horizontal="center" vertical="center"/>
    </xf>
    <xf numFmtId="0" fontId="13" fillId="0" borderId="44" xfId="0" applyFont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2" fontId="13" fillId="0" borderId="50" xfId="0" quotePrefix="1" applyNumberFormat="1" applyFont="1" applyBorder="1" applyAlignment="1" applyProtection="1">
      <alignment horizontal="center" vertical="center"/>
    </xf>
    <xf numFmtId="2" fontId="13" fillId="0" borderId="42" xfId="0" quotePrefix="1" applyNumberFormat="1" applyFont="1" applyBorder="1" applyAlignment="1" applyProtection="1">
      <alignment horizontal="center" vertical="center"/>
    </xf>
    <xf numFmtId="2" fontId="13" fillId="0" borderId="44" xfId="0" quotePrefix="1" applyNumberFormat="1" applyFont="1" applyBorder="1" applyAlignment="1" applyProtection="1">
      <alignment horizontal="center" vertical="center"/>
    </xf>
    <xf numFmtId="186" fontId="30" fillId="8" borderId="7" xfId="0" applyNumberFormat="1" applyFont="1" applyFill="1" applyBorder="1" applyAlignment="1" applyProtection="1">
      <alignment horizontal="center" vertical="center"/>
    </xf>
    <xf numFmtId="186" fontId="30" fillId="8" borderId="8" xfId="0" applyNumberFormat="1" applyFont="1" applyFill="1" applyBorder="1" applyAlignment="1" applyProtection="1">
      <alignment horizontal="center" vertical="center"/>
    </xf>
    <xf numFmtId="0" fontId="35" fillId="2" borderId="0" xfId="0" applyFont="1" applyFill="1" applyBorder="1" applyAlignment="1" applyProtection="1">
      <alignment horizontal="left" vertical="center"/>
    </xf>
    <xf numFmtId="0" fontId="35" fillId="2" borderId="8" xfId="0" applyFont="1" applyFill="1" applyBorder="1" applyAlignment="1" applyProtection="1">
      <alignment horizontal="left" vertical="center"/>
    </xf>
    <xf numFmtId="189" fontId="36" fillId="7" borderId="16" xfId="0" applyNumberFormat="1" applyFont="1" applyFill="1" applyBorder="1" applyAlignment="1" applyProtection="1">
      <alignment horizontal="center" vertical="center"/>
    </xf>
    <xf numFmtId="189" fontId="36" fillId="7" borderId="32" xfId="0" applyNumberFormat="1" applyFont="1" applyFill="1" applyBorder="1" applyAlignment="1" applyProtection="1">
      <alignment horizontal="center" vertical="center"/>
    </xf>
    <xf numFmtId="0" fontId="13" fillId="2" borderId="7" xfId="0" applyFont="1" applyFill="1" applyBorder="1" applyAlignment="1" applyProtection="1">
      <alignment horizontal="center" vertical="center"/>
    </xf>
    <xf numFmtId="0" fontId="13" fillId="2" borderId="0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69" fillId="2" borderId="1" xfId="0" applyFont="1" applyFill="1" applyBorder="1" applyAlignment="1">
      <alignment horizontal="center" vertical="center"/>
    </xf>
    <xf numFmtId="0" fontId="69" fillId="2" borderId="2" xfId="0" applyFont="1" applyFill="1" applyBorder="1" applyAlignment="1">
      <alignment horizontal="center" vertical="center"/>
    </xf>
    <xf numFmtId="0" fontId="69" fillId="2" borderId="3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178" fontId="12" fillId="7" borderId="2" xfId="0" applyNumberFormat="1" applyFont="1" applyFill="1" applyBorder="1" applyAlignment="1">
      <alignment horizontal="center" vertical="center"/>
    </xf>
    <xf numFmtId="178" fontId="12" fillId="7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174" fontId="3" fillId="8" borderId="0" xfId="0" applyNumberFormat="1" applyFont="1" applyFill="1" applyBorder="1" applyAlignment="1">
      <alignment horizontal="center"/>
    </xf>
    <xf numFmtId="176" fontId="3" fillId="8" borderId="10" xfId="0" applyNumberFormat="1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95" fontId="3" fillId="8" borderId="0" xfId="0" applyNumberFormat="1" applyFont="1" applyFill="1" applyBorder="1" applyAlignment="1">
      <alignment horizontal="center" vertical="center"/>
    </xf>
    <xf numFmtId="195" fontId="3" fillId="8" borderId="8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>
      <alignment horizontal="left" vertical="center"/>
    </xf>
    <xf numFmtId="175" fontId="3" fillId="8" borderId="0" xfId="0" applyNumberFormat="1" applyFont="1" applyFill="1" applyBorder="1" applyAlignment="1">
      <alignment horizontal="center"/>
    </xf>
    <xf numFmtId="14" fontId="3" fillId="2" borderId="10" xfId="0" applyNumberFormat="1" applyFont="1" applyFill="1" applyBorder="1" applyAlignment="1">
      <alignment horizontal="center" vertical="center"/>
    </xf>
    <xf numFmtId="178" fontId="12" fillId="7" borderId="0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5" fontId="3" fillId="8" borderId="5" xfId="0" applyNumberFormat="1" applyFont="1" applyFill="1" applyBorder="1" applyAlignment="1">
      <alignment horizontal="center" vertical="center"/>
    </xf>
    <xf numFmtId="165" fontId="3" fillId="8" borderId="6" xfId="0" applyNumberFormat="1" applyFont="1" applyFill="1" applyBorder="1" applyAlignment="1">
      <alignment horizontal="center" vertical="center"/>
    </xf>
    <xf numFmtId="165" fontId="3" fillId="8" borderId="0" xfId="0" applyNumberFormat="1" applyFont="1" applyFill="1" applyBorder="1" applyAlignment="1">
      <alignment horizontal="center" vertical="center"/>
    </xf>
    <xf numFmtId="165" fontId="3" fillId="8" borderId="8" xfId="0" applyNumberFormat="1" applyFont="1" applyFill="1" applyBorder="1" applyAlignment="1">
      <alignment horizontal="center" vertical="center"/>
    </xf>
    <xf numFmtId="14" fontId="3" fillId="8" borderId="0" xfId="0" applyNumberFormat="1" applyFont="1" applyFill="1" applyBorder="1" applyAlignment="1">
      <alignment horizontal="center" vertical="center"/>
    </xf>
    <xf numFmtId="0" fontId="3" fillId="8" borderId="8" xfId="0" applyNumberFormat="1" applyFont="1" applyFill="1" applyBorder="1" applyAlignment="1">
      <alignment horizontal="center" vertical="center"/>
    </xf>
    <xf numFmtId="0" fontId="3" fillId="8" borderId="0" xfId="0" applyNumberFormat="1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35" fillId="2" borderId="7" xfId="0" applyFont="1" applyFill="1" applyBorder="1" applyAlignment="1" applyProtection="1">
      <alignment horizontal="left" vertical="center"/>
    </xf>
    <xf numFmtId="0" fontId="39" fillId="2" borderId="7" xfId="0" applyFont="1" applyFill="1" applyBorder="1" applyAlignment="1" applyProtection="1">
      <alignment horizontal="left" vertical="center"/>
    </xf>
    <xf numFmtId="0" fontId="39" fillId="2" borderId="0" xfId="0" applyFont="1" applyFill="1" applyBorder="1" applyAlignment="1" applyProtection="1">
      <alignment horizontal="left" vertical="center"/>
    </xf>
    <xf numFmtId="0" fontId="39" fillId="2" borderId="8" xfId="0" applyFont="1" applyFill="1" applyBorder="1" applyAlignment="1" applyProtection="1">
      <alignment horizontal="left" vertical="center"/>
    </xf>
    <xf numFmtId="0" fontId="42" fillId="2" borderId="4" xfId="0" applyFont="1" applyFill="1" applyBorder="1" applyAlignment="1" applyProtection="1">
      <alignment horizontal="center" vertical="center"/>
    </xf>
    <xf numFmtId="0" fontId="42" fillId="2" borderId="5" xfId="0" applyFont="1" applyFill="1" applyBorder="1" applyAlignment="1" applyProtection="1">
      <alignment horizontal="center" vertical="center"/>
    </xf>
    <xf numFmtId="0" fontId="42" fillId="2" borderId="6" xfId="0" applyFont="1" applyFill="1" applyBorder="1" applyAlignment="1" applyProtection="1">
      <alignment horizontal="center" vertical="center"/>
    </xf>
    <xf numFmtId="0" fontId="42" fillId="2" borderId="7" xfId="0" applyFont="1" applyFill="1" applyBorder="1" applyAlignment="1" applyProtection="1">
      <alignment horizontal="center" vertical="center"/>
    </xf>
    <xf numFmtId="0" fontId="42" fillId="2" borderId="0" xfId="0" applyFont="1" applyFill="1" applyBorder="1" applyAlignment="1" applyProtection="1">
      <alignment horizontal="center" vertical="center"/>
    </xf>
    <xf numFmtId="0" fontId="42" fillId="2" borderId="8" xfId="0" applyFont="1" applyFill="1" applyBorder="1" applyAlignment="1" applyProtection="1">
      <alignment horizontal="center" vertical="center"/>
    </xf>
    <xf numFmtId="0" fontId="42" fillId="2" borderId="9" xfId="0" applyFont="1" applyFill="1" applyBorder="1" applyAlignment="1" applyProtection="1">
      <alignment horizontal="center" vertical="center"/>
    </xf>
    <xf numFmtId="0" fontId="42" fillId="2" borderId="10" xfId="0" applyFont="1" applyFill="1" applyBorder="1" applyAlignment="1" applyProtection="1">
      <alignment horizontal="center" vertical="center"/>
    </xf>
    <xf numFmtId="0" fontId="39" fillId="2" borderId="0" xfId="0" quotePrefix="1" applyFont="1" applyFill="1" applyBorder="1" applyAlignment="1" applyProtection="1">
      <alignment horizontal="left" vertical="center"/>
    </xf>
    <xf numFmtId="0" fontId="8" fillId="2" borderId="0" xfId="0" applyFont="1" applyFill="1" applyBorder="1" applyAlignment="1" applyProtection="1">
      <alignment horizontal="center" vertical="center"/>
    </xf>
    <xf numFmtId="0" fontId="0" fillId="2" borderId="0" xfId="0" applyFont="1" applyFill="1" applyAlignment="1">
      <alignment horizontal="center"/>
    </xf>
    <xf numFmtId="187" fontId="6" fillId="2" borderId="7" xfId="0" applyNumberFormat="1" applyFont="1" applyFill="1" applyBorder="1" applyAlignment="1" applyProtection="1">
      <alignment horizontal="center" vertical="center"/>
    </xf>
    <xf numFmtId="187" fontId="6" fillId="2" borderId="8" xfId="0" applyNumberFormat="1" applyFont="1" applyFill="1" applyBorder="1" applyAlignment="1" applyProtection="1">
      <alignment horizontal="center" vertical="center"/>
    </xf>
    <xf numFmtId="177" fontId="13" fillId="2" borderId="0" xfId="0" applyNumberFormat="1" applyFont="1" applyFill="1" applyBorder="1" applyAlignment="1" applyProtection="1">
      <alignment horizontal="center" vertical="center"/>
    </xf>
    <xf numFmtId="187" fontId="13" fillId="2" borderId="8" xfId="0" applyNumberFormat="1" applyFont="1" applyFill="1" applyBorder="1" applyAlignment="1" applyProtection="1">
      <alignment horizontal="center" vertical="center"/>
    </xf>
    <xf numFmtId="165" fontId="3" fillId="4" borderId="0" xfId="0" applyNumberFormat="1" applyFont="1" applyFill="1" applyBorder="1" applyAlignment="1">
      <alignment horizontal="center" vertical="center"/>
    </xf>
    <xf numFmtId="165" fontId="3" fillId="4" borderId="8" xfId="0" applyNumberFormat="1" applyFont="1" applyFill="1" applyBorder="1" applyAlignment="1">
      <alignment horizontal="center" vertical="center"/>
    </xf>
    <xf numFmtId="2" fontId="0" fillId="2" borderId="4" xfId="0" applyNumberFormat="1" applyFont="1" applyFill="1" applyBorder="1" applyAlignment="1">
      <alignment horizontal="center"/>
    </xf>
    <xf numFmtId="2" fontId="0" fillId="2" borderId="6" xfId="0" applyNumberFormat="1" applyFont="1" applyFill="1" applyBorder="1" applyAlignment="1">
      <alignment horizontal="center"/>
    </xf>
    <xf numFmtId="2" fontId="13" fillId="2" borderId="7" xfId="0" applyNumberFormat="1" applyFont="1" applyFill="1" applyBorder="1" applyAlignment="1" applyProtection="1">
      <alignment horizontal="center" vertical="center"/>
    </xf>
    <xf numFmtId="2" fontId="13" fillId="2" borderId="0" xfId="0" applyNumberFormat="1" applyFont="1" applyFill="1" applyBorder="1" applyAlignment="1" applyProtection="1">
      <alignment horizontal="center" vertical="center"/>
    </xf>
    <xf numFmtId="0" fontId="0" fillId="2" borderId="4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59" fillId="7" borderId="4" xfId="0" applyFont="1" applyFill="1" applyBorder="1" applyAlignment="1" applyProtection="1">
      <alignment horizontal="center" vertical="center"/>
    </xf>
    <xf numFmtId="0" fontId="59" fillId="7" borderId="5" xfId="0" applyFont="1" applyFill="1" applyBorder="1" applyAlignment="1" applyProtection="1">
      <alignment horizontal="center" vertical="center"/>
    </xf>
    <xf numFmtId="0" fontId="59" fillId="7" borderId="9" xfId="0" applyFont="1" applyFill="1" applyBorder="1" applyAlignment="1" applyProtection="1">
      <alignment horizontal="center" vertical="center"/>
    </xf>
    <xf numFmtId="0" fontId="59" fillId="7" borderId="10" xfId="0" applyFont="1" applyFill="1" applyBorder="1" applyAlignment="1" applyProtection="1">
      <alignment horizontal="center" vertical="center"/>
    </xf>
    <xf numFmtId="0" fontId="40" fillId="7" borderId="7" xfId="0" applyFont="1" applyFill="1" applyBorder="1" applyAlignment="1" applyProtection="1">
      <alignment horizontal="center" vertical="center"/>
    </xf>
    <xf numFmtId="0" fontId="40" fillId="7" borderId="8" xfId="0" applyFont="1" applyFill="1" applyBorder="1" applyAlignment="1" applyProtection="1">
      <alignment horizontal="center" vertical="center"/>
    </xf>
    <xf numFmtId="0" fontId="40" fillId="7" borderId="9" xfId="0" applyFont="1" applyFill="1" applyBorder="1" applyAlignment="1" applyProtection="1">
      <alignment horizontal="center" vertical="center"/>
    </xf>
    <xf numFmtId="0" fontId="40" fillId="7" borderId="11" xfId="0" applyFont="1" applyFill="1" applyBorder="1" applyAlignment="1" applyProtection="1">
      <alignment horizontal="center" vertical="center"/>
    </xf>
    <xf numFmtId="0" fontId="46" fillId="10" borderId="12" xfId="0" applyFont="1" applyFill="1" applyBorder="1" applyAlignment="1">
      <alignment horizontal="center" vertical="center" textRotation="90"/>
    </xf>
    <xf numFmtId="0" fontId="46" fillId="10" borderId="13" xfId="0" applyFont="1" applyFill="1" applyBorder="1" applyAlignment="1">
      <alignment horizontal="center" vertical="center" textRotation="90"/>
    </xf>
    <xf numFmtId="0" fontId="46" fillId="10" borderId="14" xfId="0" applyFont="1" applyFill="1" applyBorder="1" applyAlignment="1">
      <alignment horizontal="center" vertical="center" textRotation="90"/>
    </xf>
    <xf numFmtId="0" fontId="59" fillId="7" borderId="6" xfId="0" applyFont="1" applyFill="1" applyBorder="1" applyAlignment="1" applyProtection="1">
      <alignment horizontal="center" vertical="center"/>
    </xf>
    <xf numFmtId="0" fontId="59" fillId="7" borderId="11" xfId="0" applyFont="1" applyFill="1" applyBorder="1" applyAlignment="1" applyProtection="1">
      <alignment horizontal="center" vertical="center"/>
    </xf>
    <xf numFmtId="0" fontId="20" fillId="2" borderId="4" xfId="0" applyFont="1" applyFill="1" applyBorder="1" applyAlignment="1" applyProtection="1">
      <alignment horizontal="left" vertical="center"/>
    </xf>
    <xf numFmtId="0" fontId="20" fillId="2" borderId="5" xfId="0" applyFont="1" applyFill="1" applyBorder="1" applyAlignment="1" applyProtection="1">
      <alignment horizontal="left" vertical="center"/>
    </xf>
    <xf numFmtId="0" fontId="41" fillId="7" borderId="4" xfId="0" applyFont="1" applyFill="1" applyBorder="1" applyAlignment="1">
      <alignment horizontal="center" vertical="center"/>
    </xf>
    <xf numFmtId="0" fontId="41" fillId="7" borderId="5" xfId="0" applyFont="1" applyFill="1" applyBorder="1" applyAlignment="1">
      <alignment horizontal="center" vertical="center"/>
    </xf>
    <xf numFmtId="0" fontId="41" fillId="7" borderId="6" xfId="0" applyFont="1" applyFill="1" applyBorder="1" applyAlignment="1">
      <alignment horizontal="center" vertical="center"/>
    </xf>
    <xf numFmtId="0" fontId="41" fillId="7" borderId="9" xfId="0" applyFont="1" applyFill="1" applyBorder="1" applyAlignment="1">
      <alignment horizontal="center" vertical="center"/>
    </xf>
    <xf numFmtId="0" fontId="41" fillId="7" borderId="10" xfId="0" applyFont="1" applyFill="1" applyBorder="1" applyAlignment="1">
      <alignment horizontal="center" vertical="center"/>
    </xf>
    <xf numFmtId="0" fontId="41" fillId="7" borderId="11" xfId="0" applyFont="1" applyFill="1" applyBorder="1" applyAlignment="1">
      <alignment horizontal="center" vertical="center"/>
    </xf>
    <xf numFmtId="165" fontId="3" fillId="4" borderId="10" xfId="0" applyNumberFormat="1" applyFont="1" applyFill="1" applyBorder="1" applyAlignment="1">
      <alignment horizontal="center" vertical="center"/>
    </xf>
    <xf numFmtId="165" fontId="3" fillId="4" borderId="11" xfId="0" applyNumberFormat="1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4" fontId="30" fillId="9" borderId="9" xfId="0" applyNumberFormat="1" applyFont="1" applyFill="1" applyBorder="1" applyAlignment="1" applyProtection="1">
      <alignment horizontal="center" vertical="center"/>
      <protection locked="0"/>
    </xf>
    <xf numFmtId="4" fontId="30" fillId="9" borderId="10" xfId="0" applyNumberFormat="1" applyFont="1" applyFill="1" applyBorder="1" applyAlignment="1" applyProtection="1">
      <alignment horizontal="center" vertical="center"/>
      <protection locked="0"/>
    </xf>
    <xf numFmtId="187" fontId="8" fillId="2" borderId="4" xfId="0" applyNumberFormat="1" applyFont="1" applyFill="1" applyBorder="1" applyAlignment="1" applyProtection="1">
      <alignment horizontal="center" vertical="center"/>
    </xf>
    <xf numFmtId="187" fontId="8" fillId="2" borderId="5" xfId="0" applyNumberFormat="1" applyFont="1" applyFill="1" applyBorder="1" applyAlignment="1" applyProtection="1">
      <alignment horizontal="center" vertical="center"/>
    </xf>
    <xf numFmtId="187" fontId="6" fillId="2" borderId="4" xfId="0" applyNumberFormat="1" applyFont="1" applyFill="1" applyBorder="1" applyAlignment="1" applyProtection="1">
      <alignment horizontal="center" vertical="center"/>
    </xf>
    <xf numFmtId="187" fontId="6" fillId="2" borderId="5" xfId="0" applyNumberFormat="1" applyFont="1" applyFill="1" applyBorder="1" applyAlignment="1" applyProtection="1">
      <alignment horizontal="center" vertical="center"/>
    </xf>
    <xf numFmtId="187" fontId="6" fillId="2" borderId="0" xfId="0" applyNumberFormat="1" applyFont="1" applyFill="1" applyBorder="1" applyAlignment="1" applyProtection="1">
      <alignment horizontal="center" vertical="center"/>
    </xf>
    <xf numFmtId="0" fontId="58" fillId="2" borderId="12" xfId="0" applyFont="1" applyFill="1" applyBorder="1" applyAlignment="1" applyProtection="1">
      <alignment horizontal="center" vertical="center"/>
    </xf>
    <xf numFmtId="0" fontId="58" fillId="2" borderId="13" xfId="0" applyFont="1" applyFill="1" applyBorder="1" applyAlignment="1" applyProtection="1">
      <alignment horizontal="center" vertical="center"/>
    </xf>
    <xf numFmtId="0" fontId="58" fillId="2" borderId="14" xfId="0" applyFont="1" applyFill="1" applyBorder="1" applyAlignment="1" applyProtection="1">
      <alignment horizontal="center" vertical="center"/>
    </xf>
    <xf numFmtId="2" fontId="8" fillId="2" borderId="4" xfId="0" applyNumberFormat="1" applyFont="1" applyFill="1" applyBorder="1" applyAlignment="1" applyProtection="1">
      <alignment horizontal="center" vertical="center"/>
    </xf>
    <xf numFmtId="2" fontId="8" fillId="2" borderId="6" xfId="0" applyNumberFormat="1" applyFont="1" applyFill="1" applyBorder="1" applyAlignment="1" applyProtection="1">
      <alignment horizontal="center" vertical="center"/>
    </xf>
    <xf numFmtId="0" fontId="20" fillId="2" borderId="5" xfId="0" applyFont="1" applyFill="1" applyBorder="1" applyAlignment="1" applyProtection="1">
      <alignment horizontal="center" vertical="center"/>
    </xf>
    <xf numFmtId="0" fontId="20" fillId="2" borderId="6" xfId="0" applyFont="1" applyFill="1" applyBorder="1" applyAlignment="1" applyProtection="1">
      <alignment horizontal="center" vertical="center"/>
    </xf>
    <xf numFmtId="2" fontId="0" fillId="2" borderId="9" xfId="0" applyNumberFormat="1" applyFont="1" applyFill="1" applyBorder="1" applyAlignment="1">
      <alignment horizontal="center"/>
    </xf>
    <xf numFmtId="2" fontId="0" fillId="2" borderId="11" xfId="0" applyNumberFormat="1" applyFont="1" applyFill="1" applyBorder="1" applyAlignment="1">
      <alignment horizontal="center"/>
    </xf>
    <xf numFmtId="177" fontId="6" fillId="2" borderId="0" xfId="0" applyNumberFormat="1" applyFont="1" applyFill="1" applyBorder="1" applyAlignment="1" applyProtection="1">
      <alignment horizontal="center" vertical="center"/>
    </xf>
    <xf numFmtId="177" fontId="6" fillId="2" borderId="8" xfId="0" applyNumberFormat="1" applyFont="1" applyFill="1" applyBorder="1" applyAlignment="1" applyProtection="1">
      <alignment horizontal="center" vertical="center"/>
    </xf>
    <xf numFmtId="0" fontId="17" fillId="6" borderId="4" xfId="0" applyFont="1" applyFill="1" applyBorder="1" applyAlignment="1">
      <alignment horizontal="center" vertical="center"/>
    </xf>
    <xf numFmtId="0" fontId="17" fillId="6" borderId="5" xfId="0" applyFont="1" applyFill="1" applyBorder="1" applyAlignment="1">
      <alignment horizontal="center" vertical="center"/>
    </xf>
    <xf numFmtId="0" fontId="17" fillId="6" borderId="6" xfId="0" applyFont="1" applyFill="1" applyBorder="1" applyAlignment="1">
      <alignment horizontal="center" vertical="center"/>
    </xf>
    <xf numFmtId="0" fontId="32" fillId="2" borderId="4" xfId="0" applyFont="1" applyFill="1" applyBorder="1" applyAlignment="1" applyProtection="1">
      <alignment horizontal="center" vertical="center"/>
    </xf>
    <xf numFmtId="0" fontId="32" fillId="2" borderId="5" xfId="0" applyFont="1" applyFill="1" applyBorder="1" applyAlignment="1" applyProtection="1">
      <alignment horizontal="center" vertical="center"/>
    </xf>
    <xf numFmtId="0" fontId="32" fillId="2" borderId="6" xfId="0" applyFont="1" applyFill="1" applyBorder="1" applyAlignment="1" applyProtection="1">
      <alignment horizontal="center" vertical="center"/>
    </xf>
    <xf numFmtId="0" fontId="32" fillId="2" borderId="7" xfId="0" applyFont="1" applyFill="1" applyBorder="1" applyAlignment="1" applyProtection="1">
      <alignment horizontal="center" vertical="center"/>
    </xf>
    <xf numFmtId="0" fontId="32" fillId="2" borderId="0" xfId="0" applyFont="1" applyFill="1" applyBorder="1" applyAlignment="1" applyProtection="1">
      <alignment horizontal="center" vertical="center"/>
    </xf>
    <xf numFmtId="0" fontId="32" fillId="2" borderId="8" xfId="0" applyFont="1" applyFill="1" applyBorder="1" applyAlignment="1" applyProtection="1">
      <alignment horizontal="center" vertical="center"/>
    </xf>
    <xf numFmtId="0" fontId="32" fillId="2" borderId="9" xfId="0" applyFont="1" applyFill="1" applyBorder="1" applyAlignment="1" applyProtection="1">
      <alignment horizontal="center" vertical="center"/>
    </xf>
    <xf numFmtId="0" fontId="32" fillId="2" borderId="10" xfId="0" applyFont="1" applyFill="1" applyBorder="1" applyAlignment="1" applyProtection="1">
      <alignment horizontal="center" vertical="center"/>
    </xf>
    <xf numFmtId="0" fontId="32" fillId="2" borderId="11" xfId="0" applyFont="1" applyFill="1" applyBorder="1" applyAlignment="1" applyProtection="1">
      <alignment horizontal="center" vertical="center"/>
    </xf>
    <xf numFmtId="0" fontId="40" fillId="7" borderId="5" xfId="0" applyFont="1" applyFill="1" applyBorder="1" applyAlignment="1" applyProtection="1">
      <alignment horizontal="center" vertical="center"/>
    </xf>
    <xf numFmtId="0" fontId="40" fillId="7" borderId="6" xfId="0" applyFont="1" applyFill="1" applyBorder="1" applyAlignment="1" applyProtection="1">
      <alignment horizontal="center" vertical="center"/>
    </xf>
    <xf numFmtId="0" fontId="40" fillId="7" borderId="0" xfId="0" applyFont="1" applyFill="1" applyBorder="1" applyAlignment="1" applyProtection="1">
      <alignment horizontal="center" vertical="center"/>
    </xf>
    <xf numFmtId="0" fontId="35" fillId="2" borderId="4" xfId="0" applyFont="1" applyFill="1" applyBorder="1" applyAlignment="1" applyProtection="1">
      <alignment horizontal="left" vertical="center"/>
    </xf>
    <xf numFmtId="0" fontId="35" fillId="2" borderId="5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 applyProtection="1">
      <alignment horizontal="center" vertical="center"/>
    </xf>
    <xf numFmtId="0" fontId="3" fillId="8" borderId="0" xfId="0" applyFont="1" applyFill="1" applyBorder="1" applyAlignment="1" applyProtection="1">
      <alignment horizontal="center" vertical="center"/>
      <protection locked="0"/>
    </xf>
    <xf numFmtId="0" fontId="3" fillId="8" borderId="8" xfId="0" applyFont="1" applyFill="1" applyBorder="1" applyAlignment="1" applyProtection="1">
      <alignment horizontal="center" vertical="center"/>
      <protection locked="0"/>
    </xf>
    <xf numFmtId="0" fontId="3" fillId="8" borderId="5" xfId="0" applyNumberFormat="1" applyFont="1" applyFill="1" applyBorder="1" applyAlignment="1">
      <alignment horizontal="center" vertical="center"/>
    </xf>
    <xf numFmtId="0" fontId="3" fillId="8" borderId="6" xfId="0" applyNumberFormat="1" applyFont="1" applyFill="1" applyBorder="1" applyAlignment="1">
      <alignment horizontal="center" vertical="center"/>
    </xf>
    <xf numFmtId="170" fontId="3" fillId="8" borderId="10" xfId="0" applyNumberFormat="1" applyFont="1" applyFill="1" applyBorder="1" applyAlignment="1">
      <alignment horizontal="center"/>
    </xf>
    <xf numFmtId="170" fontId="3" fillId="8" borderId="11" xfId="0" applyNumberFormat="1" applyFont="1" applyFill="1" applyBorder="1" applyAlignment="1">
      <alignment horizontal="center"/>
    </xf>
    <xf numFmtId="0" fontId="3" fillId="8" borderId="10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167" fontId="3" fillId="8" borderId="0" xfId="0" applyNumberFormat="1" applyFont="1" applyFill="1" applyBorder="1" applyAlignment="1">
      <alignment horizontal="center" vertical="center"/>
    </xf>
    <xf numFmtId="171" fontId="3" fillId="8" borderId="0" xfId="0" applyNumberFormat="1" applyFont="1" applyFill="1" applyBorder="1" applyAlignment="1">
      <alignment horizontal="center"/>
    </xf>
    <xf numFmtId="168" fontId="3" fillId="8" borderId="10" xfId="0" applyNumberFormat="1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169" fontId="3" fillId="8" borderId="0" xfId="0" applyNumberFormat="1" applyFont="1" applyFill="1" applyBorder="1" applyAlignment="1">
      <alignment horizontal="center" vertical="center"/>
    </xf>
    <xf numFmtId="169" fontId="3" fillId="8" borderId="8" xfId="0" applyNumberFormat="1" applyFont="1" applyFill="1" applyBorder="1" applyAlignment="1">
      <alignment horizontal="center" vertical="center"/>
    </xf>
    <xf numFmtId="172" fontId="3" fillId="8" borderId="0" xfId="0" applyNumberFormat="1" applyFont="1" applyFill="1" applyBorder="1" applyAlignment="1">
      <alignment horizontal="center"/>
    </xf>
    <xf numFmtId="172" fontId="3" fillId="8" borderId="8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 applyProtection="1">
      <alignment horizontal="right" vertical="center"/>
    </xf>
    <xf numFmtId="168" fontId="3" fillId="8" borderId="0" xfId="0" applyNumberFormat="1" applyFont="1" applyFill="1" applyBorder="1" applyAlignment="1">
      <alignment horizontal="center" vertical="center"/>
    </xf>
    <xf numFmtId="170" fontId="3" fillId="8" borderId="0" xfId="0" applyNumberFormat="1" applyFont="1" applyFill="1" applyBorder="1" applyAlignment="1">
      <alignment horizontal="center" vertical="center"/>
    </xf>
    <xf numFmtId="170" fontId="3" fillId="8" borderId="8" xfId="0" applyNumberFormat="1" applyFont="1" applyFill="1" applyBorder="1" applyAlignment="1">
      <alignment horizontal="center" vertical="center"/>
    </xf>
    <xf numFmtId="173" fontId="3" fillId="8" borderId="0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93" fontId="30" fillId="8" borderId="4" xfId="0" applyNumberFormat="1" applyFont="1" applyFill="1" applyBorder="1" applyAlignment="1" applyProtection="1">
      <alignment horizontal="center" vertical="center"/>
    </xf>
    <xf numFmtId="193" fontId="30" fillId="8" borderId="6" xfId="0" applyNumberFormat="1" applyFont="1" applyFill="1" applyBorder="1" applyAlignment="1" applyProtection="1">
      <alignment horizontal="center" vertical="center"/>
    </xf>
    <xf numFmtId="0" fontId="0" fillId="2" borderId="7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7" fillId="2" borderId="4" xfId="0" applyFont="1" applyFill="1" applyBorder="1" applyAlignment="1" applyProtection="1">
      <alignment horizontal="left" vertical="center"/>
    </xf>
    <xf numFmtId="0" fontId="7" fillId="2" borderId="5" xfId="0" applyFont="1" applyFill="1" applyBorder="1" applyAlignment="1" applyProtection="1">
      <alignment horizontal="left" vertical="center"/>
    </xf>
    <xf numFmtId="0" fontId="16" fillId="6" borderId="4" xfId="0" applyFont="1" applyFill="1" applyBorder="1" applyAlignment="1">
      <alignment horizontal="center" vertical="center"/>
    </xf>
    <xf numFmtId="0" fontId="16" fillId="6" borderId="5" xfId="0" applyFont="1" applyFill="1" applyBorder="1" applyAlignment="1">
      <alignment horizontal="center" vertical="center"/>
    </xf>
    <xf numFmtId="0" fontId="16" fillId="6" borderId="6" xfId="0" applyFont="1" applyFill="1" applyBorder="1" applyAlignment="1">
      <alignment horizontal="center" vertical="center"/>
    </xf>
    <xf numFmtId="178" fontId="12" fillId="7" borderId="5" xfId="0" applyNumberFormat="1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0" fillId="2" borderId="12" xfId="0" applyFont="1" applyFill="1" applyBorder="1" applyAlignment="1" applyProtection="1">
      <alignment horizontal="center" vertical="center" textRotation="90"/>
    </xf>
    <xf numFmtId="0" fontId="20" fillId="2" borderId="13" xfId="0" applyFont="1" applyFill="1" applyBorder="1" applyAlignment="1" applyProtection="1">
      <alignment horizontal="center" vertical="center" textRotation="90"/>
    </xf>
    <xf numFmtId="0" fontId="20" fillId="2" borderId="14" xfId="0" applyFont="1" applyFill="1" applyBorder="1" applyAlignment="1" applyProtection="1">
      <alignment horizontal="center" vertical="center" textRotation="90"/>
    </xf>
    <xf numFmtId="0" fontId="2" fillId="13" borderId="12" xfId="0" applyFont="1" applyFill="1" applyBorder="1" applyAlignment="1">
      <alignment horizontal="center" vertical="center" textRotation="90"/>
    </xf>
    <xf numFmtId="0" fontId="2" fillId="13" borderId="13" xfId="0" applyFont="1" applyFill="1" applyBorder="1" applyAlignment="1">
      <alignment horizontal="center" vertical="center" textRotation="90"/>
    </xf>
    <xf numFmtId="0" fontId="2" fillId="13" borderId="25" xfId="0" applyFont="1" applyFill="1" applyBorder="1" applyAlignment="1">
      <alignment horizontal="center" vertical="center" textRotation="90"/>
    </xf>
    <xf numFmtId="0" fontId="46" fillId="12" borderId="4" xfId="0" applyFont="1" applyFill="1" applyBorder="1" applyAlignment="1">
      <alignment horizontal="center" vertical="center" textRotation="90"/>
    </xf>
    <xf numFmtId="0" fontId="46" fillId="12" borderId="7" xfId="0" applyFont="1" applyFill="1" applyBorder="1" applyAlignment="1">
      <alignment horizontal="center" vertical="center" textRotation="90"/>
    </xf>
    <xf numFmtId="0" fontId="46" fillId="12" borderId="9" xfId="0" applyFont="1" applyFill="1" applyBorder="1" applyAlignment="1">
      <alignment horizontal="center" vertical="center" textRotation="90"/>
    </xf>
    <xf numFmtId="4" fontId="30" fillId="2" borderId="6" xfId="0" applyNumberFormat="1" applyFont="1" applyFill="1" applyBorder="1" applyAlignment="1" applyProtection="1">
      <alignment horizontal="center" vertical="center"/>
      <protection locked="0"/>
    </xf>
    <xf numFmtId="165" fontId="3" fillId="8" borderId="10" xfId="0" applyNumberFormat="1" applyFont="1" applyFill="1" applyBorder="1" applyAlignment="1">
      <alignment horizontal="center" vertical="center"/>
    </xf>
    <xf numFmtId="165" fontId="3" fillId="8" borderId="11" xfId="0" applyNumberFormat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4" fontId="30" fillId="2" borderId="26" xfId="0" applyNumberFormat="1" applyFont="1" applyFill="1" applyBorder="1" applyAlignment="1" applyProtection="1">
      <alignment horizontal="center" vertical="center"/>
      <protection locked="0"/>
    </xf>
    <xf numFmtId="4" fontId="30" fillId="2" borderId="27" xfId="0" applyNumberFormat="1" applyFont="1" applyFill="1" applyBorder="1" applyAlignment="1" applyProtection="1">
      <alignment horizontal="center" vertical="center"/>
      <protection locked="0"/>
    </xf>
    <xf numFmtId="169" fontId="30" fillId="2" borderId="0" xfId="0" applyNumberFormat="1" applyFont="1" applyFill="1" applyBorder="1" applyAlignment="1" applyProtection="1">
      <alignment horizontal="center" vertical="center"/>
    </xf>
    <xf numFmtId="169" fontId="30" fillId="2" borderId="28" xfId="0" applyNumberFormat="1" applyFont="1" applyFill="1" applyBorder="1" applyAlignment="1" applyProtection="1">
      <alignment horizontal="center" vertical="center"/>
    </xf>
    <xf numFmtId="4" fontId="30" fillId="2" borderId="20" xfId="0" applyNumberFormat="1" applyFont="1" applyFill="1" applyBorder="1" applyAlignment="1" applyProtection="1">
      <alignment horizontal="center" vertical="center"/>
      <protection locked="0"/>
    </xf>
    <xf numFmtId="4" fontId="30" fillId="2" borderId="23" xfId="0" applyNumberFormat="1" applyFont="1" applyFill="1" applyBorder="1" applyAlignment="1" applyProtection="1">
      <alignment horizontal="center" vertical="center"/>
      <protection locked="0"/>
    </xf>
    <xf numFmtId="193" fontId="30" fillId="8" borderId="34" xfId="0" applyNumberFormat="1" applyFont="1" applyFill="1" applyBorder="1" applyAlignment="1" applyProtection="1">
      <alignment horizontal="center" vertical="center"/>
    </xf>
    <xf numFmtId="193" fontId="30" fillId="8" borderId="35" xfId="0" applyNumberFormat="1" applyFont="1" applyFill="1" applyBorder="1" applyAlignment="1" applyProtection="1">
      <alignment horizontal="center" vertical="center"/>
    </xf>
    <xf numFmtId="194" fontId="30" fillId="8" borderId="7" xfId="0" applyNumberFormat="1" applyFont="1" applyFill="1" applyBorder="1" applyAlignment="1" applyProtection="1">
      <alignment horizontal="center" vertical="center"/>
    </xf>
    <xf numFmtId="194" fontId="30" fillId="8" borderId="8" xfId="0" applyNumberFormat="1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horizontal="center" vertical="center" wrapText="1"/>
    </xf>
    <xf numFmtId="0" fontId="0" fillId="2" borderId="8" xfId="0" applyFont="1" applyFill="1" applyBorder="1" applyAlignment="1">
      <alignment horizontal="left" vertical="center"/>
    </xf>
    <xf numFmtId="4" fontId="30" fillId="2" borderId="87" xfId="0" applyNumberFormat="1" applyFont="1" applyFill="1" applyBorder="1" applyAlignment="1" applyProtection="1">
      <alignment horizontal="center" vertical="center"/>
      <protection locked="0"/>
    </xf>
    <xf numFmtId="4" fontId="30" fillId="2" borderId="90" xfId="0" applyNumberFormat="1" applyFont="1" applyFill="1" applyBorder="1" applyAlignment="1" applyProtection="1">
      <alignment horizontal="center" vertical="center"/>
      <protection locked="0"/>
    </xf>
    <xf numFmtId="164" fontId="3" fillId="8" borderId="0" xfId="0" applyNumberFormat="1" applyFont="1" applyFill="1" applyBorder="1" applyAlignment="1">
      <alignment horizontal="center" vertical="center"/>
    </xf>
    <xf numFmtId="164" fontId="3" fillId="8" borderId="8" xfId="0" applyNumberFormat="1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6" fillId="6" borderId="2" xfId="0" applyFont="1" applyFill="1" applyBorder="1" applyAlignment="1">
      <alignment horizontal="center" vertical="center"/>
    </xf>
    <xf numFmtId="0" fontId="16" fillId="6" borderId="3" xfId="0" applyFont="1" applyFill="1" applyBorder="1" applyAlignment="1">
      <alignment horizontal="center" vertical="center"/>
    </xf>
    <xf numFmtId="193" fontId="30" fillId="8" borderId="87" xfId="0" applyNumberFormat="1" applyFont="1" applyFill="1" applyBorder="1" applyAlignment="1" applyProtection="1">
      <alignment horizontal="center" vertical="center"/>
    </xf>
    <xf numFmtId="193" fontId="30" fillId="8" borderId="90" xfId="0" applyNumberFormat="1" applyFont="1" applyFill="1" applyBorder="1" applyAlignment="1" applyProtection="1">
      <alignment horizontal="center" vertical="center"/>
    </xf>
    <xf numFmtId="0" fontId="26" fillId="6" borderId="4" xfId="0" applyFont="1" applyFill="1" applyBorder="1" applyAlignment="1" applyProtection="1">
      <alignment horizontal="center" vertical="center"/>
    </xf>
    <xf numFmtId="0" fontId="26" fillId="6" borderId="5" xfId="0" applyFont="1" applyFill="1" applyBorder="1" applyAlignment="1" applyProtection="1">
      <alignment horizontal="center" vertical="center"/>
    </xf>
    <xf numFmtId="0" fontId="26" fillId="6" borderId="6" xfId="0" applyFont="1" applyFill="1" applyBorder="1" applyAlignment="1" applyProtection="1">
      <alignment horizontal="center" vertical="center"/>
    </xf>
    <xf numFmtId="0" fontId="26" fillId="6" borderId="9" xfId="0" applyFont="1" applyFill="1" applyBorder="1" applyAlignment="1" applyProtection="1">
      <alignment horizontal="center" vertical="center"/>
    </xf>
    <xf numFmtId="0" fontId="26" fillId="6" borderId="10" xfId="0" applyFont="1" applyFill="1" applyBorder="1" applyAlignment="1" applyProtection="1">
      <alignment horizontal="center" vertical="center"/>
    </xf>
    <xf numFmtId="0" fontId="26" fillId="6" borderId="11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left" vertical="center"/>
    </xf>
    <xf numFmtId="0" fontId="26" fillId="6" borderId="2" xfId="0" applyFont="1" applyFill="1" applyBorder="1" applyAlignment="1" applyProtection="1">
      <alignment horizontal="center" vertical="center"/>
    </xf>
    <xf numFmtId="0" fontId="26" fillId="6" borderId="3" xfId="0" applyFont="1" applyFill="1" applyBorder="1" applyAlignment="1" applyProtection="1">
      <alignment horizontal="center" vertical="center"/>
    </xf>
    <xf numFmtId="0" fontId="0" fillId="2" borderId="7" xfId="0" applyFont="1" applyFill="1" applyBorder="1" applyAlignment="1">
      <alignment horizontal="center" wrapText="1"/>
    </xf>
    <xf numFmtId="0" fontId="0" fillId="2" borderId="0" xfId="0" applyFont="1" applyFill="1" applyBorder="1" applyAlignment="1">
      <alignment horizontal="center" wrapText="1"/>
    </xf>
    <xf numFmtId="0" fontId="16" fillId="6" borderId="9" xfId="0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right" vertical="center"/>
    </xf>
    <xf numFmtId="0" fontId="27" fillId="6" borderId="1" xfId="0" applyFont="1" applyFill="1" applyBorder="1" applyAlignment="1" applyProtection="1">
      <alignment horizontal="center" vertical="center"/>
    </xf>
    <xf numFmtId="0" fontId="27" fillId="6" borderId="3" xfId="0" applyFont="1" applyFill="1" applyBorder="1" applyAlignment="1" applyProtection="1">
      <alignment horizontal="center" vertical="center"/>
    </xf>
    <xf numFmtId="0" fontId="50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</xf>
    <xf numFmtId="0" fontId="7" fillId="2" borderId="20" xfId="0" applyFont="1" applyFill="1" applyBorder="1" applyAlignment="1" applyProtection="1">
      <alignment horizontal="left" vertical="center"/>
    </xf>
    <xf numFmtId="0" fontId="7" fillId="2" borderId="21" xfId="0" applyFont="1" applyFill="1" applyBorder="1" applyAlignment="1" applyProtection="1">
      <alignment horizontal="left" vertical="center"/>
    </xf>
    <xf numFmtId="0" fontId="0" fillId="2" borderId="0" xfId="0" applyFont="1" applyFill="1" applyAlignment="1">
      <alignment horizontal="center" wrapText="1"/>
    </xf>
    <xf numFmtId="0" fontId="0" fillId="2" borderId="42" xfId="0" applyFont="1" applyFill="1" applyBorder="1" applyAlignment="1">
      <alignment horizontal="center" vertical="center"/>
    </xf>
    <xf numFmtId="0" fontId="0" fillId="2" borderId="83" xfId="0" applyFont="1" applyFill="1" applyBorder="1" applyAlignment="1">
      <alignment horizontal="center" vertical="center"/>
    </xf>
    <xf numFmtId="0" fontId="0" fillId="2" borderId="38" xfId="0" applyFont="1" applyFill="1" applyBorder="1" applyAlignment="1">
      <alignment horizontal="center" vertical="center"/>
    </xf>
    <xf numFmtId="177" fontId="15" fillId="8" borderId="0" xfId="0" applyNumberFormat="1" applyFont="1" applyFill="1" applyBorder="1" applyAlignment="1">
      <alignment horizontal="center" vertical="center"/>
    </xf>
    <xf numFmtId="0" fontId="15" fillId="8" borderId="0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178" fontId="12" fillId="7" borderId="10" xfId="0" applyNumberFormat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left" vertical="center"/>
    </xf>
    <xf numFmtId="0" fontId="5" fillId="2" borderId="10" xfId="0" applyFont="1" applyFill="1" applyBorder="1" applyAlignment="1">
      <alignment horizontal="left" vertical="center"/>
    </xf>
  </cellXfs>
  <cellStyles count="2">
    <cellStyle name="grtcHeaderStyle" xfId="1"/>
    <cellStyle name="Normal" xfId="0" builtinId="0"/>
  </cellStyles>
  <dxfs count="10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  <dxf>
      <font>
        <color theme="0"/>
      </font>
    </dxf>
    <dxf>
      <font>
        <u val="none"/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9993260178793287E-2"/>
          <c:y val="3.8176533991557252E-2"/>
          <c:w val="0.8886783297392441"/>
          <c:h val="0.81044808481490127"/>
        </c:manualLayout>
      </c:layout>
      <c:barChart>
        <c:barDir val="col"/>
        <c:grouping val="clustered"/>
        <c:varyColors val="0"/>
        <c:ser>
          <c:idx val="1"/>
          <c:order val="0"/>
          <c:tx>
            <c:v>Durée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RECAP!$T$1:$EV$1</c:f>
              <c:strCache>
                <c:ptCount val="133"/>
                <c:pt idx="0">
                  <c:v>RDC</c:v>
                </c:pt>
                <c:pt idx="1">
                  <c:v>R+1</c:v>
                </c:pt>
                <c:pt idx="2">
                  <c:v>R+2</c:v>
                </c:pt>
                <c:pt idx="3">
                  <c:v>R+3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</c:strCache>
            </c:strRef>
          </c:cat>
          <c:val>
            <c:numRef>
              <c:f>[0]!Durée</c:f>
              <c:numCache>
                <c:formatCode>General</c:formatCode>
                <c:ptCount val="4"/>
                <c:pt idx="0">
                  <c:v>36</c:v>
                </c:pt>
                <c:pt idx="1">
                  <c:v>57</c:v>
                </c:pt>
                <c:pt idx="2">
                  <c:v>19</c:v>
                </c:pt>
                <c:pt idx="3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22-4580-BC79-849B5111EBF8}"/>
            </c:ext>
          </c:extLst>
        </c:ser>
        <c:ser>
          <c:idx val="2"/>
          <c:order val="1"/>
          <c:tx>
            <c:v>Effectif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RECAP!$T$1:$EV$1</c:f>
              <c:strCache>
                <c:ptCount val="133"/>
                <c:pt idx="0">
                  <c:v>RDC</c:v>
                </c:pt>
                <c:pt idx="1">
                  <c:v>R+1</c:v>
                </c:pt>
                <c:pt idx="2">
                  <c:v>R+2</c:v>
                </c:pt>
                <c:pt idx="3">
                  <c:v>R+3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</c:strCache>
            </c:strRef>
          </c:cat>
          <c:val>
            <c:numRef>
              <c:f>[0]!Effectif</c:f>
              <c:numCache>
                <c:formatCode>General</c:formatCode>
                <c:ptCount val="4"/>
                <c:pt idx="0">
                  <c:v>18</c:v>
                </c:pt>
                <c:pt idx="1">
                  <c:v>18</c:v>
                </c:pt>
                <c:pt idx="2">
                  <c:v>17</c:v>
                </c:pt>
                <c:pt idx="3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922-4580-BC79-849B5111EBF8}"/>
            </c:ext>
          </c:extLst>
        </c:ser>
        <c:ser>
          <c:idx val="0"/>
          <c:order val="2"/>
          <c:tx>
            <c:v>Plage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RECAP!$T$1:$EV$1</c:f>
              <c:strCache>
                <c:ptCount val="133"/>
                <c:pt idx="0">
                  <c:v>RDC</c:v>
                </c:pt>
                <c:pt idx="1">
                  <c:v>R+1</c:v>
                </c:pt>
                <c:pt idx="2">
                  <c:v>R+2</c:v>
                </c:pt>
                <c:pt idx="3">
                  <c:v>R+3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</c:strCache>
            </c:strRef>
          </c:cat>
          <c:val>
            <c:numRef>
              <c:f>[0]!Plage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2-1922-4580-BC79-849B5111EB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31101040"/>
        <c:axId val="531101432"/>
        <c:extLst/>
      </c:barChart>
      <c:catAx>
        <c:axId val="53110104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000"/>
                  <a:t>Niveaux</a:t>
                </a:r>
              </a:p>
            </c:rich>
          </c:tx>
          <c:layout>
            <c:manualLayout>
              <c:xMode val="edge"/>
              <c:yMode val="edge"/>
              <c:x val="0.89541480634584536"/>
              <c:y val="0.8688719049855209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1101432"/>
        <c:crosses val="autoZero"/>
        <c:auto val="1"/>
        <c:lblAlgn val="ctr"/>
        <c:lblOffset val="100"/>
        <c:noMultiLvlLbl val="0"/>
      </c:catAx>
      <c:valAx>
        <c:axId val="531101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2400"/>
                  <a:t>Jours</a:t>
                </a:r>
                <a:r>
                  <a:rPr lang="fr-FR" sz="2400" baseline="0"/>
                  <a:t> - Effectifs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1101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9048584783529793"/>
          <c:y val="0.92243163878877676"/>
          <c:w val="0.63949037310488011"/>
          <c:h val="6.78465363454065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image" Target="../media/image11.emf"/><Relationship Id="rId7" Type="http://schemas.openxmlformats.org/officeDocument/2006/relationships/image" Target="../media/image5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6.emf"/><Relationship Id="rId5" Type="http://schemas.openxmlformats.org/officeDocument/2006/relationships/image" Target="../media/image10.emf"/><Relationship Id="rId4" Type="http://schemas.openxmlformats.org/officeDocument/2006/relationships/image" Target="../media/image9.emf"/><Relationship Id="rId9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590550</xdr:colOff>
          <xdr:row>3</xdr:row>
          <xdr:rowOff>95250</xdr:rowOff>
        </xdr:from>
        <xdr:to>
          <xdr:col>3</xdr:col>
          <xdr:colOff>819150</xdr:colOff>
          <xdr:row>3</xdr:row>
          <xdr:rowOff>447675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HYPOTHESES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1</xdr:row>
          <xdr:rowOff>114300</xdr:rowOff>
        </xdr:from>
        <xdr:to>
          <xdr:col>2</xdr:col>
          <xdr:colOff>495300</xdr:colOff>
          <xdr:row>1</xdr:row>
          <xdr:rowOff>352425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des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1304925</xdr:colOff>
          <xdr:row>1</xdr:row>
          <xdr:rowOff>152400</xdr:rowOff>
        </xdr:from>
        <xdr:to>
          <xdr:col>4</xdr:col>
          <xdr:colOff>304800</xdr:colOff>
          <xdr:row>1</xdr:row>
          <xdr:rowOff>333375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1</xdr:row>
          <xdr:rowOff>123825</xdr:rowOff>
        </xdr:from>
        <xdr:to>
          <xdr:col>2</xdr:col>
          <xdr:colOff>857250</xdr:colOff>
          <xdr:row>1</xdr:row>
          <xdr:rowOff>333375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1295400</xdr:colOff>
          <xdr:row>3</xdr:row>
          <xdr:rowOff>133350</xdr:rowOff>
        </xdr:from>
        <xdr:to>
          <xdr:col>4</xdr:col>
          <xdr:colOff>676275</xdr:colOff>
          <xdr:row>3</xdr:row>
          <xdr:rowOff>419100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1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238125</xdr:colOff>
          <xdr:row>3</xdr:row>
          <xdr:rowOff>161925</xdr:rowOff>
        </xdr:from>
        <xdr:to>
          <xdr:col>1</xdr:col>
          <xdr:colOff>857250</xdr:colOff>
          <xdr:row>3</xdr:row>
          <xdr:rowOff>361950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Titre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495299</xdr:colOff>
      <xdr:row>20</xdr:row>
      <xdr:rowOff>9524</xdr:rowOff>
    </xdr:from>
    <xdr:to>
      <xdr:col>10</xdr:col>
      <xdr:colOff>714375</xdr:colOff>
      <xdr:row>25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800849" y="5029199"/>
          <a:ext cx="5248276" cy="1095376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 algn="ctr"/>
          <a:r>
            <a:rPr lang="fr-FR" sz="1800" u="sng">
              <a:solidFill>
                <a:srgbClr val="FF0000"/>
              </a:solidFill>
              <a:latin typeface="+mn-lt"/>
              <a:ea typeface="+mn-ea"/>
              <a:cs typeface="+mn-cs"/>
            </a:rPr>
            <a:t>Etape 3</a:t>
          </a:r>
        </a:p>
        <a:p>
          <a:r>
            <a:rPr lang="fr-FR" sz="1100">
              <a:solidFill>
                <a:schemeClr val="bg1"/>
              </a:solidFill>
            </a:rPr>
            <a:t>- Remplir la case avec le titre souhaité puis cliquer sur le bouton </a:t>
          </a:r>
          <a:r>
            <a:rPr lang="fr-FR" sz="1100" b="1" u="none">
              <a:solidFill>
                <a:srgbClr val="FF0000"/>
              </a:solidFill>
            </a:rPr>
            <a:t>TITRE</a:t>
          </a:r>
          <a:r>
            <a:rPr lang="fr-FR" sz="1100" u="none">
              <a:solidFill>
                <a:srgbClr val="FF0000"/>
              </a:solidFill>
            </a:rPr>
            <a:t>.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 i="1" u="sng">
              <a:solidFill>
                <a:schemeClr val="bg1"/>
              </a:solidFill>
            </a:rPr>
            <a:t>RQ :</a:t>
          </a:r>
          <a:r>
            <a:rPr lang="fr-FR" sz="1100">
              <a:solidFill>
                <a:schemeClr val="bg1"/>
              </a:solidFill>
            </a:rPr>
            <a:t> Cette</a:t>
          </a:r>
          <a:r>
            <a:rPr lang="fr-FR" sz="1100" baseline="0">
              <a:solidFill>
                <a:schemeClr val="bg1"/>
              </a:solidFill>
            </a:rPr>
            <a:t> action a pour but de renommer les onglets et l'entête de chaque feuille.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85725</xdr:colOff>
      <xdr:row>0</xdr:row>
      <xdr:rowOff>19050</xdr:rowOff>
    </xdr:from>
    <xdr:to>
      <xdr:col>9</xdr:col>
      <xdr:colOff>85725</xdr:colOff>
      <xdr:row>2</xdr:row>
      <xdr:rowOff>142875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6391275" y="19050"/>
          <a:ext cx="3771900" cy="97155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bg1"/>
              </a:solidFill>
            </a:rPr>
            <a:t> - Ce bouton permet d'éffacer </a:t>
          </a:r>
          <a:r>
            <a:rPr lang="fr-FR" sz="1100" u="sng">
              <a:solidFill>
                <a:schemeClr val="bg1"/>
              </a:solidFill>
            </a:rPr>
            <a:t>TOUTES</a:t>
          </a:r>
          <a:r>
            <a:rPr lang="fr-FR" sz="1100">
              <a:solidFill>
                <a:schemeClr val="bg1"/>
              </a:solidFill>
            </a:rPr>
            <a:t> les feuilles existantes avec </a:t>
          </a:r>
          <a:r>
            <a:rPr lang="fr-FR" sz="1100" u="sng">
              <a:solidFill>
                <a:schemeClr val="bg1"/>
              </a:solidFill>
            </a:rPr>
            <a:t>TOUTES</a:t>
          </a:r>
          <a:r>
            <a:rPr lang="fr-FR" sz="1100">
              <a:solidFill>
                <a:schemeClr val="bg1"/>
              </a:solidFill>
            </a:rPr>
            <a:t> les données de l'onglet</a:t>
          </a:r>
          <a:r>
            <a:rPr lang="fr-FR" sz="1100" baseline="0">
              <a:solidFill>
                <a:schemeClr val="bg1"/>
              </a:solidFill>
            </a:rPr>
            <a:t> "Feuilles Données".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- Pour effacer une feuille ou une colonne bien précise, faites le   à la main.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819151</xdr:colOff>
      <xdr:row>3</xdr:row>
      <xdr:rowOff>361951</xdr:rowOff>
    </xdr:from>
    <xdr:to>
      <xdr:col>6</xdr:col>
      <xdr:colOff>495299</xdr:colOff>
      <xdr:row>22</xdr:row>
      <xdr:rowOff>166687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>
          <a:stCxn id="2" idx="1"/>
        </xdr:cNvCxnSpPr>
      </xdr:nvCxnSpPr>
      <xdr:spPr>
        <a:xfrm flipH="1" flipV="1">
          <a:off x="5867401" y="1466851"/>
          <a:ext cx="933448" cy="4110036"/>
        </a:xfrm>
        <a:prstGeom prst="straightConnector1">
          <a:avLst/>
        </a:prstGeom>
        <a:ln w="19050">
          <a:solidFill>
            <a:schemeClr val="accent1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180976</xdr:colOff>
      <xdr:row>1</xdr:row>
      <xdr:rowOff>142875</xdr:rowOff>
    </xdr:from>
    <xdr:to>
      <xdr:col>6</xdr:col>
      <xdr:colOff>85725</xdr:colOff>
      <xdr:row>1</xdr:row>
      <xdr:rowOff>247651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CxnSpPr>
          <a:stCxn id="9" idx="1"/>
        </xdr:cNvCxnSpPr>
      </xdr:nvCxnSpPr>
      <xdr:spPr>
        <a:xfrm flipH="1">
          <a:off x="4429126" y="504825"/>
          <a:ext cx="1962149" cy="104776"/>
        </a:xfrm>
        <a:prstGeom prst="straightConnector1">
          <a:avLst/>
        </a:prstGeom>
        <a:ln w="28575">
          <a:solidFill>
            <a:schemeClr val="bg2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466723</xdr:colOff>
      <xdr:row>5</xdr:row>
      <xdr:rowOff>171449</xdr:rowOff>
    </xdr:from>
    <xdr:to>
      <xdr:col>10</xdr:col>
      <xdr:colOff>657224</xdr:colOff>
      <xdr:row>9</xdr:row>
      <xdr:rowOff>104775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 txBox="1"/>
      </xdr:nvSpPr>
      <xdr:spPr>
        <a:xfrm>
          <a:off x="6772273" y="2085974"/>
          <a:ext cx="5219701" cy="914401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u="sng">
              <a:solidFill>
                <a:srgbClr val="FF0000"/>
              </a:solidFill>
            </a:rPr>
            <a:t>Etape 1</a:t>
          </a:r>
        </a:p>
        <a:p>
          <a:r>
            <a:rPr lang="fr-FR" sz="1100" u="none">
              <a:solidFill>
                <a:schemeClr val="bg1"/>
              </a:solidFill>
            </a:rPr>
            <a:t>Cliquer Sur </a:t>
          </a:r>
          <a:r>
            <a:rPr lang="fr-FR" sz="1100" b="1" u="sng">
              <a:solidFill>
                <a:srgbClr val="FF0000"/>
              </a:solidFill>
            </a:rPr>
            <a:t>HYPOTHESES</a:t>
          </a:r>
          <a:r>
            <a:rPr lang="fr-FR" sz="1100" u="none">
              <a:solidFill>
                <a:schemeClr val="bg1"/>
              </a:solidFill>
            </a:rPr>
            <a:t> </a:t>
          </a:r>
          <a:r>
            <a:rPr lang="fr-FR" sz="1100">
              <a:solidFill>
                <a:schemeClr val="bg1"/>
              </a:solidFill>
            </a:rPr>
            <a:t>puis remplir</a:t>
          </a:r>
          <a:r>
            <a:rPr lang="fr-FR" sz="1100" baseline="0">
              <a:solidFill>
                <a:schemeClr val="bg1"/>
              </a:solidFill>
            </a:rPr>
            <a:t> les informations demandées.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 RQ : Certaines réponses sont remplies par défault</a:t>
          </a:r>
        </a:p>
      </xdr:txBody>
    </xdr:sp>
    <xdr:clientData/>
  </xdr:twoCellAnchor>
  <xdr:twoCellAnchor>
    <xdr:from>
      <xdr:col>3</xdr:col>
      <xdr:colOff>257176</xdr:colOff>
      <xdr:row>3</xdr:row>
      <xdr:rowOff>457203</xdr:rowOff>
    </xdr:from>
    <xdr:to>
      <xdr:col>6</xdr:col>
      <xdr:colOff>466723</xdr:colOff>
      <xdr:row>7</xdr:row>
      <xdr:rowOff>152400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CxnSpPr>
          <a:stCxn id="20" idx="1"/>
        </xdr:cNvCxnSpPr>
      </xdr:nvCxnSpPr>
      <xdr:spPr>
        <a:xfrm flipH="1" flipV="1">
          <a:off x="2781301" y="1562103"/>
          <a:ext cx="3990972" cy="981072"/>
        </a:xfrm>
        <a:prstGeom prst="straightConnector1">
          <a:avLst/>
        </a:prstGeom>
        <a:ln w="19050">
          <a:solidFill>
            <a:schemeClr val="accent1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857250</xdr:colOff>
      <xdr:row>3</xdr:row>
      <xdr:rowOff>261937</xdr:rowOff>
    </xdr:from>
    <xdr:to>
      <xdr:col>6</xdr:col>
      <xdr:colOff>495299</xdr:colOff>
      <xdr:row>22</xdr:row>
      <xdr:rowOff>166687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CxnSpPr>
          <a:stCxn id="2" idx="1"/>
        </xdr:cNvCxnSpPr>
      </xdr:nvCxnSpPr>
      <xdr:spPr>
        <a:xfrm flipH="1" flipV="1">
          <a:off x="1238250" y="1366837"/>
          <a:ext cx="5562599" cy="4210050"/>
        </a:xfrm>
        <a:prstGeom prst="straightConnector1">
          <a:avLst/>
        </a:prstGeom>
        <a:ln w="19050">
          <a:solidFill>
            <a:schemeClr val="accent1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466723</xdr:colOff>
      <xdr:row>10</xdr:row>
      <xdr:rowOff>9523</xdr:rowOff>
    </xdr:from>
    <xdr:to>
      <xdr:col>10</xdr:col>
      <xdr:colOff>695324</xdr:colOff>
      <xdr:row>19</xdr:row>
      <xdr:rowOff>95250</xdr:rowOff>
    </xdr:to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 txBox="1"/>
      </xdr:nvSpPr>
      <xdr:spPr>
        <a:xfrm>
          <a:off x="6772273" y="3095623"/>
          <a:ext cx="5257801" cy="1828802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800" u="sng">
              <a:solidFill>
                <a:srgbClr val="FF0000"/>
              </a:solidFill>
              <a:latin typeface="+mn-lt"/>
              <a:ea typeface="+mn-ea"/>
              <a:cs typeface="+mn-cs"/>
            </a:rPr>
            <a:t>Etape 2</a:t>
          </a:r>
        </a:p>
        <a:p>
          <a:r>
            <a:rPr lang="fr-FR" sz="1100">
              <a:solidFill>
                <a:schemeClr val="bg1"/>
              </a:solidFill>
            </a:rPr>
            <a:t>-</a:t>
          </a:r>
          <a:r>
            <a:rPr lang="fr-FR" sz="1100" baseline="0">
              <a:solidFill>
                <a:schemeClr val="bg1"/>
              </a:solidFill>
            </a:rPr>
            <a:t> </a:t>
          </a:r>
          <a:r>
            <a:rPr lang="fr-FR" sz="1100">
              <a:solidFill>
                <a:schemeClr val="bg1"/>
              </a:solidFill>
            </a:rPr>
            <a:t>Cliquer sur </a:t>
          </a:r>
          <a:r>
            <a:rPr lang="fr-FR" sz="1100" b="1">
              <a:solidFill>
                <a:srgbClr val="FF0000"/>
              </a:solidFill>
            </a:rPr>
            <a:t>AJOUTER</a:t>
          </a:r>
          <a:r>
            <a:rPr lang="fr-FR" sz="1100" b="1" baseline="0">
              <a:solidFill>
                <a:srgbClr val="FF0000"/>
              </a:solidFill>
            </a:rPr>
            <a:t> DES ZONES </a:t>
          </a:r>
          <a:r>
            <a:rPr lang="fr-FR" sz="1100" baseline="0">
              <a:solidFill>
                <a:schemeClr val="bg1"/>
              </a:solidFill>
            </a:rPr>
            <a:t>pour créer des feuilles de saturations de grue</a:t>
          </a:r>
        </a:p>
        <a:p>
          <a:r>
            <a:rPr lang="fr-FR" sz="1100" i="1" u="sng" baseline="0">
              <a:solidFill>
                <a:schemeClr val="bg1"/>
              </a:solidFill>
            </a:rPr>
            <a:t>RQ : </a:t>
          </a:r>
          <a:r>
            <a:rPr lang="fr-FR" sz="1100" i="1" baseline="0">
              <a:solidFill>
                <a:schemeClr val="bg1"/>
              </a:solidFill>
            </a:rPr>
            <a:t>Le nombre de zone est défini lors du découpage du chantier (en général, 1 zone = 1 niveau / grue)</a:t>
          </a:r>
        </a:p>
        <a:p>
          <a:endParaRPr lang="fr-FR" sz="1100" i="1" baseline="0">
            <a:solidFill>
              <a:schemeClr val="bg1"/>
            </a:solidFill>
          </a:endParaRPr>
        </a:p>
        <a:p>
          <a:r>
            <a:rPr lang="fr-FR" sz="1100" i="1" baseline="0">
              <a:solidFill>
                <a:schemeClr val="bg1"/>
              </a:solidFill>
            </a:rPr>
            <a:t>- </a:t>
          </a:r>
          <a:r>
            <a:rPr lang="fr-FR" sz="1100" i="0" baseline="0">
              <a:solidFill>
                <a:schemeClr val="bg1"/>
              </a:solidFill>
            </a:rPr>
            <a:t>Le bouton </a:t>
          </a:r>
          <a:r>
            <a:rPr lang="fr-FR" sz="1400" b="1" i="0" baseline="0">
              <a:solidFill>
                <a:srgbClr val="FF0000"/>
              </a:solidFill>
            </a:rPr>
            <a:t>+</a:t>
          </a:r>
          <a:r>
            <a:rPr lang="fr-FR" sz="1100" i="0" baseline="0">
              <a:solidFill>
                <a:schemeClr val="bg1"/>
              </a:solidFill>
            </a:rPr>
            <a:t> sert quant à lui à ajouter </a:t>
          </a:r>
          <a:r>
            <a:rPr lang="fr-FR" sz="1100" i="0" u="sng" baseline="0">
              <a:solidFill>
                <a:schemeClr val="bg1"/>
              </a:solidFill>
            </a:rPr>
            <a:t>une seule</a:t>
          </a:r>
          <a:r>
            <a:rPr lang="fr-FR" sz="1100" i="0" baseline="0">
              <a:solidFill>
                <a:schemeClr val="bg1"/>
              </a:solidFill>
            </a:rPr>
            <a:t> zone, à la suite de celles déjà créées</a:t>
          </a:r>
        </a:p>
        <a:p>
          <a:endParaRPr lang="fr-FR" sz="1100" i="0" baseline="0">
            <a:solidFill>
              <a:schemeClr val="bg1"/>
            </a:solidFill>
          </a:endParaRPr>
        </a:p>
        <a:p>
          <a:r>
            <a:rPr lang="fr-FR" sz="1100" i="1" u="sng" baseline="0">
              <a:solidFill>
                <a:schemeClr val="bg1"/>
              </a:solidFill>
            </a:rPr>
            <a:t>RQ :</a:t>
          </a:r>
          <a:r>
            <a:rPr lang="fr-FR" sz="1100" i="1" baseline="0">
              <a:solidFill>
                <a:schemeClr val="bg1"/>
              </a:solidFill>
            </a:rPr>
            <a:t> 1 zone créée = une feuille + 1 colonne dans l'onglet "Fiche Données"</a:t>
          </a:r>
        </a:p>
      </xdr:txBody>
    </xdr:sp>
    <xdr:clientData/>
  </xdr:twoCellAnchor>
  <xdr:twoCellAnchor>
    <xdr:from>
      <xdr:col>6</xdr:col>
      <xdr:colOff>485774</xdr:colOff>
      <xdr:row>26</xdr:row>
      <xdr:rowOff>38099</xdr:rowOff>
    </xdr:from>
    <xdr:to>
      <xdr:col>10</xdr:col>
      <xdr:colOff>704850</xdr:colOff>
      <xdr:row>31</xdr:row>
      <xdr:rowOff>161925</xdr:rowOff>
    </xdr:to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 txBox="1"/>
      </xdr:nvSpPr>
      <xdr:spPr>
        <a:xfrm>
          <a:off x="6791324" y="6219824"/>
          <a:ext cx="5248276" cy="1095376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 algn="ctr"/>
          <a:r>
            <a:rPr lang="fr-FR" sz="1800" u="sng">
              <a:solidFill>
                <a:srgbClr val="FF0000"/>
              </a:solidFill>
              <a:latin typeface="+mn-lt"/>
              <a:ea typeface="+mn-ea"/>
              <a:cs typeface="+mn-cs"/>
            </a:rPr>
            <a:t>Etape 4</a:t>
          </a:r>
        </a:p>
        <a:p>
          <a:r>
            <a:rPr lang="fr-FR" sz="1100">
              <a:solidFill>
                <a:schemeClr val="bg1"/>
              </a:solidFill>
            </a:rPr>
            <a:t>- Remplir les</a:t>
          </a:r>
          <a:r>
            <a:rPr lang="fr-FR" sz="1100" baseline="0">
              <a:solidFill>
                <a:schemeClr val="bg1"/>
              </a:solidFill>
            </a:rPr>
            <a:t> colonnes créées avec votre métré puis mettre à jour les feuilles avec le bouton </a:t>
          </a:r>
          <a:r>
            <a:rPr lang="fr-FR" sz="1100" b="1" baseline="0">
              <a:solidFill>
                <a:srgbClr val="FF0000"/>
              </a:solidFill>
            </a:rPr>
            <a:t>MAJ</a:t>
          </a:r>
          <a:r>
            <a:rPr lang="fr-FR" sz="1100" baseline="0">
              <a:solidFill>
                <a:schemeClr val="bg1"/>
              </a:solidFill>
            </a:rPr>
            <a:t>.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i="1" u="sng" baseline="0">
              <a:solidFill>
                <a:schemeClr val="bg1"/>
              </a:solidFill>
            </a:rPr>
            <a:t>RQ : </a:t>
          </a:r>
          <a:r>
            <a:rPr lang="fr-FR" sz="1100" i="1" baseline="0">
              <a:solidFill>
                <a:schemeClr val="bg1"/>
              </a:solidFill>
            </a:rPr>
            <a:t>La MAJ Doit se faire à </a:t>
          </a:r>
          <a:r>
            <a:rPr lang="fr-FR" sz="1100" b="1" i="1" u="sng" baseline="0">
              <a:solidFill>
                <a:schemeClr val="bg1"/>
              </a:solidFill>
            </a:rPr>
            <a:t>CHAQUE</a:t>
          </a:r>
          <a:r>
            <a:rPr lang="fr-FR" sz="1100" i="1" baseline="0">
              <a:solidFill>
                <a:schemeClr val="bg1"/>
              </a:solidFill>
            </a:rPr>
            <a:t> changement de valeurs.</a:t>
          </a:r>
          <a:endParaRPr lang="fr-FR" sz="1100" i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581026</xdr:colOff>
      <xdr:row>1</xdr:row>
      <xdr:rowOff>447676</xdr:rowOff>
    </xdr:from>
    <xdr:to>
      <xdr:col>6</xdr:col>
      <xdr:colOff>466723</xdr:colOff>
      <xdr:row>14</xdr:row>
      <xdr:rowOff>152399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CxnSpPr>
          <a:stCxn id="38" idx="1"/>
        </xdr:cNvCxnSpPr>
      </xdr:nvCxnSpPr>
      <xdr:spPr>
        <a:xfrm flipH="1" flipV="1">
          <a:off x="2057401" y="809626"/>
          <a:ext cx="4714872" cy="3200398"/>
        </a:xfrm>
        <a:prstGeom prst="straightConnector1">
          <a:avLst/>
        </a:prstGeom>
        <a:ln w="19050">
          <a:solidFill>
            <a:schemeClr val="accent1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695325</xdr:colOff>
          <xdr:row>39</xdr:row>
          <xdr:rowOff>1857375</xdr:rowOff>
        </xdr:from>
        <xdr:to>
          <xdr:col>8</xdr:col>
          <xdr:colOff>228600</xdr:colOff>
          <xdr:row>39</xdr:row>
          <xdr:rowOff>2171700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942975</xdr:colOff>
          <xdr:row>39</xdr:row>
          <xdr:rowOff>2362200</xdr:rowOff>
        </xdr:from>
        <xdr:to>
          <xdr:col>7</xdr:col>
          <xdr:colOff>847725</xdr:colOff>
          <xdr:row>39</xdr:row>
          <xdr:rowOff>2714625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Calculs Rotation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935634</xdr:colOff>
      <xdr:row>39</xdr:row>
      <xdr:rowOff>3590925</xdr:rowOff>
    </xdr:from>
    <xdr:to>
      <xdr:col>3</xdr:col>
      <xdr:colOff>114300</xdr:colOff>
      <xdr:row>39</xdr:row>
      <xdr:rowOff>3790949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2009" y="12468225"/>
          <a:ext cx="226416" cy="20002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8</xdr:row>
          <xdr:rowOff>19050</xdr:rowOff>
        </xdr:from>
        <xdr:to>
          <xdr:col>3</xdr:col>
          <xdr:colOff>809625</xdr:colOff>
          <xdr:row>8</xdr:row>
          <xdr:rowOff>228600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OUVRAGES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152400</xdr:colOff>
      <xdr:row>0</xdr:row>
      <xdr:rowOff>257175</xdr:rowOff>
    </xdr:from>
    <xdr:to>
      <xdr:col>12</xdr:col>
      <xdr:colOff>152400</xdr:colOff>
      <xdr:row>3</xdr:row>
      <xdr:rowOff>542925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 txBox="1"/>
      </xdr:nvSpPr>
      <xdr:spPr>
        <a:xfrm>
          <a:off x="10229850" y="257175"/>
          <a:ext cx="3771900" cy="139065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MASQUER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- Masquer le type de voiles ou de plancher en décochant</a:t>
          </a:r>
          <a:r>
            <a:rPr lang="fr-FR" sz="1100" baseline="0">
              <a:solidFill>
                <a:schemeClr val="bg1"/>
              </a:solidFill>
            </a:rPr>
            <a:t> la </a:t>
          </a:r>
          <a:r>
            <a:rPr lang="fr-FR" sz="1100" i="1" u="sng" baseline="0">
              <a:solidFill>
                <a:schemeClr val="bg1"/>
              </a:solidFill>
            </a:rPr>
            <a:t>Checkbox</a:t>
          </a:r>
          <a:r>
            <a:rPr lang="fr-FR" sz="1100" baseline="0">
              <a:solidFill>
                <a:schemeClr val="bg1"/>
              </a:solidFill>
            </a:rPr>
            <a:t> en colonne A</a:t>
          </a:r>
        </a:p>
        <a:p>
          <a:endParaRPr lang="fr-FR" sz="1100" baseline="0">
            <a:solidFill>
              <a:schemeClr val="bg1"/>
            </a:solidFill>
          </a:endParaRPr>
        </a:p>
        <a:p>
          <a:r>
            <a:rPr lang="fr-FR" sz="1100" baseline="0">
              <a:solidFill>
                <a:schemeClr val="bg1"/>
              </a:solidFill>
            </a:rPr>
            <a:t>- Le bouton </a:t>
          </a:r>
          <a:r>
            <a:rPr lang="fr-FR" sz="1100" b="1" baseline="0">
              <a:solidFill>
                <a:srgbClr val="FF0000"/>
              </a:solidFill>
            </a:rPr>
            <a:t>OUVRAGES</a:t>
          </a:r>
          <a:r>
            <a:rPr lang="fr-FR" sz="1100" baseline="0">
              <a:solidFill>
                <a:schemeClr val="bg1"/>
              </a:solidFill>
            </a:rPr>
            <a:t> permet d'afficher toutes les lignes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466725</xdr:colOff>
          <xdr:row>40</xdr:row>
          <xdr:rowOff>285750</xdr:rowOff>
        </xdr:from>
        <xdr:to>
          <xdr:col>3</xdr:col>
          <xdr:colOff>1219200</xdr:colOff>
          <xdr:row>40</xdr:row>
          <xdr:rowOff>514350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OUVRAGES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0</xdr:row>
          <xdr:rowOff>95250</xdr:rowOff>
        </xdr:from>
        <xdr:to>
          <xdr:col>5</xdr:col>
          <xdr:colOff>1104900</xdr:colOff>
          <xdr:row>0</xdr:row>
          <xdr:rowOff>304800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1123950</xdr:colOff>
      <xdr:row>10</xdr:row>
      <xdr:rowOff>104775</xdr:rowOff>
    </xdr:from>
    <xdr:to>
      <xdr:col>13</xdr:col>
      <xdr:colOff>1123950</xdr:colOff>
      <xdr:row>16</xdr:row>
      <xdr:rowOff>47625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 txBox="1"/>
      </xdr:nvSpPr>
      <xdr:spPr>
        <a:xfrm>
          <a:off x="12458700" y="3190875"/>
          <a:ext cx="3771900" cy="11049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Feuille RECAP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r>
            <a:rPr lang="fr-FR" sz="1100">
              <a:solidFill>
                <a:sysClr val="windowText" lastClr="000000"/>
              </a:solidFill>
            </a:rPr>
            <a:t>- La feuille RECAP récapitule les principales données de</a:t>
          </a:r>
          <a:r>
            <a:rPr lang="fr-FR" sz="1100" baseline="0">
              <a:solidFill>
                <a:sysClr val="windowText" lastClr="000000"/>
              </a:solidFill>
            </a:rPr>
            <a:t> l'ouvrage. Elle se créée grâce au bouton </a:t>
          </a:r>
          <a:r>
            <a:rPr lang="fr-FR" sz="1100" b="1" baseline="0">
              <a:solidFill>
                <a:srgbClr val="FF0000"/>
              </a:solidFill>
            </a:rPr>
            <a:t>RECAP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aseline="0">
              <a:solidFill>
                <a:sysClr val="windowText" lastClr="000000"/>
              </a:solidFill>
            </a:rPr>
            <a:t>et se masque lorsqu'on efface les données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3</xdr:col>
      <xdr:colOff>7850</xdr:colOff>
      <xdr:row>4</xdr:row>
      <xdr:rowOff>95250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"/>
          <a:ext cx="3355206" cy="1428749"/>
        </a:xfrm>
        <a:prstGeom prst="rect">
          <a:avLst/>
        </a:prstGeom>
      </xdr:spPr>
    </xdr:pic>
    <xdr:clientData/>
  </xdr:twoCellAnchor>
  <xdr:twoCellAnchor>
    <xdr:from>
      <xdr:col>1</xdr:col>
      <xdr:colOff>40820</xdr:colOff>
      <xdr:row>15</xdr:row>
      <xdr:rowOff>23131</xdr:rowOff>
    </xdr:from>
    <xdr:to>
      <xdr:col>10</xdr:col>
      <xdr:colOff>1061357</xdr:colOff>
      <xdr:row>41</xdr:row>
      <xdr:rowOff>244928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3</xdr:row>
          <xdr:rowOff>123825</xdr:rowOff>
        </xdr:from>
        <xdr:to>
          <xdr:col>2</xdr:col>
          <xdr:colOff>561975</xdr:colOff>
          <xdr:row>3</xdr:row>
          <xdr:rowOff>428625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HYPOTHESES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1</xdr:row>
          <xdr:rowOff>114300</xdr:rowOff>
        </xdr:from>
        <xdr:to>
          <xdr:col>2</xdr:col>
          <xdr:colOff>495300</xdr:colOff>
          <xdr:row>1</xdr:row>
          <xdr:rowOff>352425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des Niveaux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0</xdr:row>
          <xdr:rowOff>57150</xdr:rowOff>
        </xdr:from>
        <xdr:to>
          <xdr:col>2</xdr:col>
          <xdr:colOff>247650</xdr:colOff>
          <xdr:row>0</xdr:row>
          <xdr:rowOff>295275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1</xdr:row>
          <xdr:rowOff>123825</xdr:rowOff>
        </xdr:from>
        <xdr:to>
          <xdr:col>2</xdr:col>
          <xdr:colOff>857250</xdr:colOff>
          <xdr:row>1</xdr:row>
          <xdr:rowOff>333375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981075</xdr:colOff>
          <xdr:row>3</xdr:row>
          <xdr:rowOff>133350</xdr:rowOff>
        </xdr:from>
        <xdr:to>
          <xdr:col>4</xdr:col>
          <xdr:colOff>457200</xdr:colOff>
          <xdr:row>3</xdr:row>
          <xdr:rowOff>428625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3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2</xdr:row>
          <xdr:rowOff>19050</xdr:rowOff>
        </xdr:from>
        <xdr:to>
          <xdr:col>6</xdr:col>
          <xdr:colOff>942975</xdr:colOff>
          <xdr:row>2</xdr:row>
          <xdr:rowOff>219075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3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571500</xdr:colOff>
          <xdr:row>8</xdr:row>
          <xdr:rowOff>47625</xdr:rowOff>
        </xdr:from>
        <xdr:to>
          <xdr:col>3</xdr:col>
          <xdr:colOff>762000</xdr:colOff>
          <xdr:row>8</xdr:row>
          <xdr:rowOff>333375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3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OUVRAGES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12</xdr:row>
          <xdr:rowOff>161925</xdr:rowOff>
        </xdr:from>
        <xdr:to>
          <xdr:col>0</xdr:col>
          <xdr:colOff>228600</xdr:colOff>
          <xdr:row>14</xdr:row>
          <xdr:rowOff>47625</xdr:rowOff>
        </xdr:to>
        <xdr:sp macro="" textlink="">
          <xdr:nvSpPr>
            <xdr:cNvPr id="2066" name="CheckBox2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3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9</xdr:row>
          <xdr:rowOff>161925</xdr:rowOff>
        </xdr:from>
        <xdr:to>
          <xdr:col>0</xdr:col>
          <xdr:colOff>219075</xdr:colOff>
          <xdr:row>11</xdr:row>
          <xdr:rowOff>47625</xdr:rowOff>
        </xdr:to>
        <xdr:sp macro="" textlink="">
          <xdr:nvSpPr>
            <xdr:cNvPr id="2067" name="CheckBox1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3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15</xdr:row>
          <xdr:rowOff>180975</xdr:rowOff>
        </xdr:from>
        <xdr:to>
          <xdr:col>0</xdr:col>
          <xdr:colOff>238125</xdr:colOff>
          <xdr:row>17</xdr:row>
          <xdr:rowOff>57150</xdr:rowOff>
        </xdr:to>
        <xdr:sp macro="" textlink="">
          <xdr:nvSpPr>
            <xdr:cNvPr id="2068" name="CheckBox3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3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18</xdr:row>
          <xdr:rowOff>152400</xdr:rowOff>
        </xdr:from>
        <xdr:to>
          <xdr:col>0</xdr:col>
          <xdr:colOff>209550</xdr:colOff>
          <xdr:row>20</xdr:row>
          <xdr:rowOff>38100</xdr:rowOff>
        </xdr:to>
        <xdr:sp macro="" textlink="">
          <xdr:nvSpPr>
            <xdr:cNvPr id="2069" name="CheckBox4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3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21</xdr:row>
          <xdr:rowOff>161925</xdr:rowOff>
        </xdr:from>
        <xdr:to>
          <xdr:col>0</xdr:col>
          <xdr:colOff>228600</xdr:colOff>
          <xdr:row>23</xdr:row>
          <xdr:rowOff>47625</xdr:rowOff>
        </xdr:to>
        <xdr:sp macro="" textlink="">
          <xdr:nvSpPr>
            <xdr:cNvPr id="2070" name="CheckBox5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3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24</xdr:row>
          <xdr:rowOff>161925</xdr:rowOff>
        </xdr:from>
        <xdr:to>
          <xdr:col>0</xdr:col>
          <xdr:colOff>219075</xdr:colOff>
          <xdr:row>26</xdr:row>
          <xdr:rowOff>47625</xdr:rowOff>
        </xdr:to>
        <xdr:sp macro="" textlink="">
          <xdr:nvSpPr>
            <xdr:cNvPr id="2071" name="CheckBox6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3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27</xdr:row>
          <xdr:rowOff>161925</xdr:rowOff>
        </xdr:from>
        <xdr:to>
          <xdr:col>0</xdr:col>
          <xdr:colOff>219075</xdr:colOff>
          <xdr:row>29</xdr:row>
          <xdr:rowOff>47625</xdr:rowOff>
        </xdr:to>
        <xdr:sp macro="" textlink="">
          <xdr:nvSpPr>
            <xdr:cNvPr id="2072" name="CheckBox7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3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30</xdr:row>
          <xdr:rowOff>171450</xdr:rowOff>
        </xdr:from>
        <xdr:to>
          <xdr:col>0</xdr:col>
          <xdr:colOff>219075</xdr:colOff>
          <xdr:row>32</xdr:row>
          <xdr:rowOff>57150</xdr:rowOff>
        </xdr:to>
        <xdr:sp macro="" textlink="">
          <xdr:nvSpPr>
            <xdr:cNvPr id="2073" name="CheckBox8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3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33</xdr:row>
          <xdr:rowOff>171450</xdr:rowOff>
        </xdr:from>
        <xdr:to>
          <xdr:col>0</xdr:col>
          <xdr:colOff>219075</xdr:colOff>
          <xdr:row>35</xdr:row>
          <xdr:rowOff>57150</xdr:rowOff>
        </xdr:to>
        <xdr:sp macro="" textlink="">
          <xdr:nvSpPr>
            <xdr:cNvPr id="2074" name="CheckBox9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3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36</xdr:row>
          <xdr:rowOff>161925</xdr:rowOff>
        </xdr:from>
        <xdr:to>
          <xdr:col>0</xdr:col>
          <xdr:colOff>219075</xdr:colOff>
          <xdr:row>38</xdr:row>
          <xdr:rowOff>47625</xdr:rowOff>
        </xdr:to>
        <xdr:sp macro="" textlink="">
          <xdr:nvSpPr>
            <xdr:cNvPr id="2075" name="CheckBox10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3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39</xdr:row>
          <xdr:rowOff>152400</xdr:rowOff>
        </xdr:from>
        <xdr:to>
          <xdr:col>0</xdr:col>
          <xdr:colOff>228600</xdr:colOff>
          <xdr:row>41</xdr:row>
          <xdr:rowOff>38100</xdr:rowOff>
        </xdr:to>
        <xdr:sp macro="" textlink="">
          <xdr:nvSpPr>
            <xdr:cNvPr id="2076" name="CheckBox11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3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42</xdr:row>
          <xdr:rowOff>171450</xdr:rowOff>
        </xdr:from>
        <xdr:to>
          <xdr:col>0</xdr:col>
          <xdr:colOff>228600</xdr:colOff>
          <xdr:row>44</xdr:row>
          <xdr:rowOff>57150</xdr:rowOff>
        </xdr:to>
        <xdr:sp macro="" textlink="">
          <xdr:nvSpPr>
            <xdr:cNvPr id="2077" name="CheckBox12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3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45</xdr:row>
          <xdr:rowOff>171450</xdr:rowOff>
        </xdr:from>
        <xdr:to>
          <xdr:col>0</xdr:col>
          <xdr:colOff>228600</xdr:colOff>
          <xdr:row>47</xdr:row>
          <xdr:rowOff>57150</xdr:rowOff>
        </xdr:to>
        <xdr:sp macro="" textlink="">
          <xdr:nvSpPr>
            <xdr:cNvPr id="2078" name="CheckBox13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3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48</xdr:row>
          <xdr:rowOff>152400</xdr:rowOff>
        </xdr:from>
        <xdr:to>
          <xdr:col>0</xdr:col>
          <xdr:colOff>219075</xdr:colOff>
          <xdr:row>50</xdr:row>
          <xdr:rowOff>38100</xdr:rowOff>
        </xdr:to>
        <xdr:sp macro="" textlink="">
          <xdr:nvSpPr>
            <xdr:cNvPr id="2079" name="CheckBox14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3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51</xdr:row>
          <xdr:rowOff>161925</xdr:rowOff>
        </xdr:from>
        <xdr:to>
          <xdr:col>0</xdr:col>
          <xdr:colOff>228600</xdr:colOff>
          <xdr:row>53</xdr:row>
          <xdr:rowOff>47625</xdr:rowOff>
        </xdr:to>
        <xdr:sp macro="" textlink="">
          <xdr:nvSpPr>
            <xdr:cNvPr id="2080" name="CheckBox15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3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54</xdr:row>
          <xdr:rowOff>152400</xdr:rowOff>
        </xdr:from>
        <xdr:to>
          <xdr:col>0</xdr:col>
          <xdr:colOff>228600</xdr:colOff>
          <xdr:row>56</xdr:row>
          <xdr:rowOff>38100</xdr:rowOff>
        </xdr:to>
        <xdr:sp macro="" textlink="">
          <xdr:nvSpPr>
            <xdr:cNvPr id="2081" name="CheckBox16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3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57</xdr:row>
          <xdr:rowOff>161925</xdr:rowOff>
        </xdr:from>
        <xdr:to>
          <xdr:col>0</xdr:col>
          <xdr:colOff>228600</xdr:colOff>
          <xdr:row>59</xdr:row>
          <xdr:rowOff>38100</xdr:rowOff>
        </xdr:to>
        <xdr:sp macro="" textlink="">
          <xdr:nvSpPr>
            <xdr:cNvPr id="2082" name="CheckBox17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3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60</xdr:row>
          <xdr:rowOff>152400</xdr:rowOff>
        </xdr:from>
        <xdr:to>
          <xdr:col>0</xdr:col>
          <xdr:colOff>228600</xdr:colOff>
          <xdr:row>62</xdr:row>
          <xdr:rowOff>38100</xdr:rowOff>
        </xdr:to>
        <xdr:sp macro="" textlink="">
          <xdr:nvSpPr>
            <xdr:cNvPr id="2083" name="CheckBox18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3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91</xdr:row>
          <xdr:rowOff>19050</xdr:rowOff>
        </xdr:from>
        <xdr:to>
          <xdr:col>0</xdr:col>
          <xdr:colOff>266700</xdr:colOff>
          <xdr:row>93</xdr:row>
          <xdr:rowOff>0</xdr:rowOff>
        </xdr:to>
        <xdr:sp macro="" textlink="">
          <xdr:nvSpPr>
            <xdr:cNvPr id="2084" name="CheckBox19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3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93</xdr:row>
          <xdr:rowOff>19050</xdr:rowOff>
        </xdr:from>
        <xdr:to>
          <xdr:col>0</xdr:col>
          <xdr:colOff>285750</xdr:colOff>
          <xdr:row>100</xdr:row>
          <xdr:rowOff>171450</xdr:rowOff>
        </xdr:to>
        <xdr:sp macro="" textlink="">
          <xdr:nvSpPr>
            <xdr:cNvPr id="2085" name="CheckBox20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3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101</xdr:row>
          <xdr:rowOff>180975</xdr:rowOff>
        </xdr:from>
        <xdr:to>
          <xdr:col>0</xdr:col>
          <xdr:colOff>238125</xdr:colOff>
          <xdr:row>105</xdr:row>
          <xdr:rowOff>171450</xdr:rowOff>
        </xdr:to>
        <xdr:sp macro="" textlink="">
          <xdr:nvSpPr>
            <xdr:cNvPr id="2086" name="CheckBox21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3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107</xdr:row>
          <xdr:rowOff>28575</xdr:rowOff>
        </xdr:from>
        <xdr:to>
          <xdr:col>0</xdr:col>
          <xdr:colOff>257175</xdr:colOff>
          <xdr:row>111</xdr:row>
          <xdr:rowOff>180975</xdr:rowOff>
        </xdr:to>
        <xdr:sp macro="" textlink="">
          <xdr:nvSpPr>
            <xdr:cNvPr id="2087" name="CheckBox22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3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1571625</xdr:colOff>
          <xdr:row>1</xdr:row>
          <xdr:rowOff>47625</xdr:rowOff>
        </xdr:from>
        <xdr:to>
          <xdr:col>4</xdr:col>
          <xdr:colOff>714375</xdr:colOff>
          <xdr:row>1</xdr:row>
          <xdr:rowOff>285750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3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14655</xdr:colOff>
      <xdr:row>0</xdr:row>
      <xdr:rowOff>0</xdr:rowOff>
    </xdr:from>
    <xdr:to>
      <xdr:col>4</xdr:col>
      <xdr:colOff>679218</xdr:colOff>
      <xdr:row>5</xdr:row>
      <xdr:rowOff>65943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655" y="0"/>
          <a:ext cx="2518275" cy="1069731"/>
        </a:xfrm>
        <a:prstGeom prst="rect">
          <a:avLst/>
        </a:prstGeom>
      </xdr:spPr>
    </xdr:pic>
    <xdr:clientData/>
  </xdr:twoCellAnchor>
  <xdr:twoCellAnchor>
    <xdr:from>
      <xdr:col>16</xdr:col>
      <xdr:colOff>438149</xdr:colOff>
      <xdr:row>2</xdr:row>
      <xdr:rowOff>95249</xdr:rowOff>
    </xdr:from>
    <xdr:to>
      <xdr:col>19</xdr:col>
      <xdr:colOff>1990725</xdr:colOff>
      <xdr:row>8</xdr:row>
      <xdr:rowOff>28574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2049124" y="523874"/>
          <a:ext cx="4324351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Remarques :</a:t>
          </a:r>
        </a:p>
        <a:p>
          <a:r>
            <a:rPr lang="fr-FR" sz="1100"/>
            <a:t>- Les cases en </a:t>
          </a:r>
          <a:r>
            <a:rPr lang="fr-FR" sz="1100" b="1" u="sng">
              <a:solidFill>
                <a:schemeClr val="accent4"/>
              </a:solidFill>
            </a:rPr>
            <a:t>JAUNES</a:t>
          </a:r>
          <a:r>
            <a:rPr lang="fr-FR" sz="1100" baseline="0"/>
            <a:t> sont à remplir sur </a:t>
          </a:r>
          <a:r>
            <a:rPr lang="fr-FR" sz="1100" b="1" baseline="0"/>
            <a:t>chaque feuille.</a:t>
          </a:r>
        </a:p>
        <a:p>
          <a:r>
            <a:rPr lang="fr-FR" sz="1100" b="1" baseline="0"/>
            <a:t>- ATTENTION !!! </a:t>
          </a:r>
          <a:r>
            <a:rPr lang="fr-FR" sz="1100" b="0" baseline="0"/>
            <a:t>Ne pas modifier les cases en </a:t>
          </a:r>
          <a:r>
            <a:rPr lang="fr-FR" sz="1100" b="1" u="sng" baseline="0">
              <a:solidFill>
                <a:schemeClr val="accent1"/>
              </a:solidFill>
            </a:rPr>
            <a:t>BLEUES</a:t>
          </a:r>
          <a:r>
            <a:rPr lang="fr-FR" sz="1100" b="0" baseline="0"/>
            <a:t> (le faire depuis l'onglet "Fiche Données")</a:t>
          </a:r>
        </a:p>
        <a:p>
          <a:r>
            <a:rPr lang="fr-FR" sz="1100" b="1" baseline="0"/>
            <a:t>- </a:t>
          </a:r>
          <a:r>
            <a:rPr lang="fr-FR" sz="1100" b="0" baseline="0"/>
            <a:t>La date se remplie automatiquement.</a:t>
          </a:r>
        </a:p>
        <a:p>
          <a:r>
            <a:rPr lang="fr-FR" sz="1100" b="0" baseline="0"/>
            <a:t>- Bouton </a:t>
          </a:r>
          <a:r>
            <a:rPr lang="fr-FR" sz="1100" b="1" u="sng" baseline="0"/>
            <a:t>ROTATION</a:t>
          </a:r>
          <a:r>
            <a:rPr lang="fr-FR" sz="1100" b="0" baseline="0"/>
            <a:t> : calcul automatique du temps de rotation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666750</xdr:colOff>
          <xdr:row>55</xdr:row>
          <xdr:rowOff>19050</xdr:rowOff>
        </xdr:from>
        <xdr:to>
          <xdr:col>18</xdr:col>
          <xdr:colOff>66675</xdr:colOff>
          <xdr:row>56</xdr:row>
          <xdr:rowOff>190500</xdr:rowOff>
        </xdr:to>
        <xdr:sp macro="" textlink="">
          <xdr:nvSpPr>
            <xdr:cNvPr id="1133" name="Button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4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Calculs Rotation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14655</xdr:colOff>
      <xdr:row>0</xdr:row>
      <xdr:rowOff>0</xdr:rowOff>
    </xdr:from>
    <xdr:to>
      <xdr:col>4</xdr:col>
      <xdr:colOff>679218</xdr:colOff>
      <xdr:row>5</xdr:row>
      <xdr:rowOff>65943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507486A-A228-4903-91F3-8F9590BB3C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555" y="0"/>
          <a:ext cx="2512413" cy="1066068"/>
        </a:xfrm>
        <a:prstGeom prst="rect">
          <a:avLst/>
        </a:prstGeom>
      </xdr:spPr>
    </xdr:pic>
    <xdr:clientData/>
  </xdr:twoCellAnchor>
  <xdr:twoCellAnchor>
    <xdr:from>
      <xdr:col>16</xdr:col>
      <xdr:colOff>438149</xdr:colOff>
      <xdr:row>2</xdr:row>
      <xdr:rowOff>95249</xdr:rowOff>
    </xdr:from>
    <xdr:to>
      <xdr:col>19</xdr:col>
      <xdr:colOff>1990725</xdr:colOff>
      <xdr:row>8</xdr:row>
      <xdr:rowOff>28574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4EA4F7E-3037-48C9-8C12-7A92921E44E5}"/>
            </a:ext>
          </a:extLst>
        </xdr:cNvPr>
        <xdr:cNvSpPr txBox="1"/>
      </xdr:nvSpPr>
      <xdr:spPr>
        <a:xfrm>
          <a:off x="12049124" y="523874"/>
          <a:ext cx="4333876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Remarques :</a:t>
          </a:r>
        </a:p>
        <a:p>
          <a:r>
            <a:rPr lang="fr-FR" sz="1100"/>
            <a:t>- Les cases en </a:t>
          </a:r>
          <a:r>
            <a:rPr lang="fr-FR" sz="1100" b="1" u="sng">
              <a:solidFill>
                <a:schemeClr val="accent4"/>
              </a:solidFill>
            </a:rPr>
            <a:t>JAUNES</a:t>
          </a:r>
          <a:r>
            <a:rPr lang="fr-FR" sz="1100" baseline="0"/>
            <a:t> sont à remplir sur </a:t>
          </a:r>
          <a:r>
            <a:rPr lang="fr-FR" sz="1100" b="1" baseline="0"/>
            <a:t>chaque feuille.</a:t>
          </a:r>
        </a:p>
        <a:p>
          <a:r>
            <a:rPr lang="fr-FR" sz="1100" b="1" baseline="0"/>
            <a:t>- ATTENTION !!! </a:t>
          </a:r>
          <a:r>
            <a:rPr lang="fr-FR" sz="1100" b="0" baseline="0"/>
            <a:t>Ne pas modifier les cases en </a:t>
          </a:r>
          <a:r>
            <a:rPr lang="fr-FR" sz="1100" b="1" u="sng" baseline="0">
              <a:solidFill>
                <a:schemeClr val="accent1"/>
              </a:solidFill>
            </a:rPr>
            <a:t>BLEUES</a:t>
          </a:r>
          <a:r>
            <a:rPr lang="fr-FR" sz="1100" b="0" baseline="0"/>
            <a:t> (le faire depuis l'onglet "Fiche Données")</a:t>
          </a:r>
        </a:p>
        <a:p>
          <a:r>
            <a:rPr lang="fr-FR" sz="1100" b="1" baseline="0"/>
            <a:t>- </a:t>
          </a:r>
          <a:r>
            <a:rPr lang="fr-FR" sz="1100" b="0" baseline="0"/>
            <a:t>La date se remplie automatiquement.</a:t>
          </a:r>
        </a:p>
        <a:p>
          <a:r>
            <a:rPr lang="fr-FR" sz="1100" b="0" baseline="0"/>
            <a:t>- Bouton </a:t>
          </a:r>
          <a:r>
            <a:rPr lang="fr-FR" sz="1100" b="1" u="sng" baseline="0"/>
            <a:t>ROTATION</a:t>
          </a:r>
          <a:r>
            <a:rPr lang="fr-FR" sz="1100" b="0" baseline="0"/>
            <a:t> : calcul automatique du temps de rotation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666750</xdr:colOff>
          <xdr:row>55</xdr:row>
          <xdr:rowOff>19050</xdr:rowOff>
        </xdr:from>
        <xdr:to>
          <xdr:col>18</xdr:col>
          <xdr:colOff>66675</xdr:colOff>
          <xdr:row>56</xdr:row>
          <xdr:rowOff>190500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AA0278E-A826-4735-9E8D-CA98316456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Calculs Rotation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14655</xdr:colOff>
      <xdr:row>0</xdr:row>
      <xdr:rowOff>0</xdr:rowOff>
    </xdr:from>
    <xdr:to>
      <xdr:col>4</xdr:col>
      <xdr:colOff>679218</xdr:colOff>
      <xdr:row>5</xdr:row>
      <xdr:rowOff>65943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EC92794-3BA2-4618-8325-F242BF198B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555" y="0"/>
          <a:ext cx="2512413" cy="1066068"/>
        </a:xfrm>
        <a:prstGeom prst="rect">
          <a:avLst/>
        </a:prstGeom>
      </xdr:spPr>
    </xdr:pic>
    <xdr:clientData/>
  </xdr:twoCellAnchor>
  <xdr:twoCellAnchor>
    <xdr:from>
      <xdr:col>16</xdr:col>
      <xdr:colOff>438149</xdr:colOff>
      <xdr:row>2</xdr:row>
      <xdr:rowOff>95249</xdr:rowOff>
    </xdr:from>
    <xdr:to>
      <xdr:col>19</xdr:col>
      <xdr:colOff>1990725</xdr:colOff>
      <xdr:row>8</xdr:row>
      <xdr:rowOff>28574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FF41808-51DB-48FE-9BD9-645A6D65CF9B}"/>
            </a:ext>
          </a:extLst>
        </xdr:cNvPr>
        <xdr:cNvSpPr txBox="1"/>
      </xdr:nvSpPr>
      <xdr:spPr>
        <a:xfrm>
          <a:off x="12049124" y="523874"/>
          <a:ext cx="4333876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Remarques :</a:t>
          </a:r>
        </a:p>
        <a:p>
          <a:r>
            <a:rPr lang="fr-FR" sz="1100"/>
            <a:t>- Les cases en </a:t>
          </a:r>
          <a:r>
            <a:rPr lang="fr-FR" sz="1100" b="1" u="sng">
              <a:solidFill>
                <a:schemeClr val="accent4"/>
              </a:solidFill>
            </a:rPr>
            <a:t>JAUNES</a:t>
          </a:r>
          <a:r>
            <a:rPr lang="fr-FR" sz="1100" baseline="0"/>
            <a:t> sont à remplir sur </a:t>
          </a:r>
          <a:r>
            <a:rPr lang="fr-FR" sz="1100" b="1" baseline="0"/>
            <a:t>chaque feuille.</a:t>
          </a:r>
        </a:p>
        <a:p>
          <a:r>
            <a:rPr lang="fr-FR" sz="1100" b="1" baseline="0"/>
            <a:t>- ATTENTION !!! </a:t>
          </a:r>
          <a:r>
            <a:rPr lang="fr-FR" sz="1100" b="0" baseline="0"/>
            <a:t>Ne pas modifier les cases en </a:t>
          </a:r>
          <a:r>
            <a:rPr lang="fr-FR" sz="1100" b="1" u="sng" baseline="0">
              <a:solidFill>
                <a:schemeClr val="accent1"/>
              </a:solidFill>
            </a:rPr>
            <a:t>BLEUES</a:t>
          </a:r>
          <a:r>
            <a:rPr lang="fr-FR" sz="1100" b="0" baseline="0"/>
            <a:t> (le faire depuis l'onglet "Fiche Données")</a:t>
          </a:r>
        </a:p>
        <a:p>
          <a:r>
            <a:rPr lang="fr-FR" sz="1100" b="1" baseline="0"/>
            <a:t>- </a:t>
          </a:r>
          <a:r>
            <a:rPr lang="fr-FR" sz="1100" b="0" baseline="0"/>
            <a:t>La date se remplie automatiquement.</a:t>
          </a:r>
        </a:p>
        <a:p>
          <a:r>
            <a:rPr lang="fr-FR" sz="1100" b="0" baseline="0"/>
            <a:t>- Bouton </a:t>
          </a:r>
          <a:r>
            <a:rPr lang="fr-FR" sz="1100" b="1" u="sng" baseline="0"/>
            <a:t>ROTATION</a:t>
          </a:r>
          <a:r>
            <a:rPr lang="fr-FR" sz="1100" b="0" baseline="0"/>
            <a:t> : calcul automatique du temps de rotation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666750</xdr:colOff>
          <xdr:row>55</xdr:row>
          <xdr:rowOff>19050</xdr:rowOff>
        </xdr:from>
        <xdr:to>
          <xdr:col>18</xdr:col>
          <xdr:colOff>66675</xdr:colOff>
          <xdr:row>56</xdr:row>
          <xdr:rowOff>190500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91C1AE35-4523-48A4-B38F-E5224B79F1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Calculs Rotation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14655</xdr:colOff>
      <xdr:row>0</xdr:row>
      <xdr:rowOff>0</xdr:rowOff>
    </xdr:from>
    <xdr:to>
      <xdr:col>4</xdr:col>
      <xdr:colOff>679218</xdr:colOff>
      <xdr:row>5</xdr:row>
      <xdr:rowOff>65943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0D3FBF5-D6B6-4240-9312-4A92503F24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555" y="0"/>
          <a:ext cx="2512413" cy="1066068"/>
        </a:xfrm>
        <a:prstGeom prst="rect">
          <a:avLst/>
        </a:prstGeom>
      </xdr:spPr>
    </xdr:pic>
    <xdr:clientData/>
  </xdr:twoCellAnchor>
  <xdr:twoCellAnchor>
    <xdr:from>
      <xdr:col>16</xdr:col>
      <xdr:colOff>438149</xdr:colOff>
      <xdr:row>2</xdr:row>
      <xdr:rowOff>95249</xdr:rowOff>
    </xdr:from>
    <xdr:to>
      <xdr:col>19</xdr:col>
      <xdr:colOff>1990725</xdr:colOff>
      <xdr:row>8</xdr:row>
      <xdr:rowOff>28574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32156A2-03A2-4B3B-80AB-7F6002A1FFCC}"/>
            </a:ext>
          </a:extLst>
        </xdr:cNvPr>
        <xdr:cNvSpPr txBox="1"/>
      </xdr:nvSpPr>
      <xdr:spPr>
        <a:xfrm>
          <a:off x="12049124" y="523874"/>
          <a:ext cx="4333876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Remarques :</a:t>
          </a:r>
        </a:p>
        <a:p>
          <a:r>
            <a:rPr lang="fr-FR" sz="1100"/>
            <a:t>- Les cases en </a:t>
          </a:r>
          <a:r>
            <a:rPr lang="fr-FR" sz="1100" b="1" u="sng">
              <a:solidFill>
                <a:schemeClr val="accent4"/>
              </a:solidFill>
            </a:rPr>
            <a:t>JAUNES</a:t>
          </a:r>
          <a:r>
            <a:rPr lang="fr-FR" sz="1100" baseline="0"/>
            <a:t> sont à remplir sur </a:t>
          </a:r>
          <a:r>
            <a:rPr lang="fr-FR" sz="1100" b="1" baseline="0"/>
            <a:t>chaque feuille.</a:t>
          </a:r>
        </a:p>
        <a:p>
          <a:r>
            <a:rPr lang="fr-FR" sz="1100" b="1" baseline="0"/>
            <a:t>- ATTENTION !!! </a:t>
          </a:r>
          <a:r>
            <a:rPr lang="fr-FR" sz="1100" b="0" baseline="0"/>
            <a:t>Ne pas modifier les cases en </a:t>
          </a:r>
          <a:r>
            <a:rPr lang="fr-FR" sz="1100" b="1" u="sng" baseline="0">
              <a:solidFill>
                <a:schemeClr val="accent1"/>
              </a:solidFill>
            </a:rPr>
            <a:t>BLEUES</a:t>
          </a:r>
          <a:r>
            <a:rPr lang="fr-FR" sz="1100" b="0" baseline="0"/>
            <a:t> (le faire depuis l'onglet "Fiche Données")</a:t>
          </a:r>
        </a:p>
        <a:p>
          <a:r>
            <a:rPr lang="fr-FR" sz="1100" b="1" baseline="0"/>
            <a:t>- </a:t>
          </a:r>
          <a:r>
            <a:rPr lang="fr-FR" sz="1100" b="0" baseline="0"/>
            <a:t>La date se remplie automatiquement.</a:t>
          </a:r>
        </a:p>
        <a:p>
          <a:r>
            <a:rPr lang="fr-FR" sz="1100" b="0" baseline="0"/>
            <a:t>- Bouton </a:t>
          </a:r>
          <a:r>
            <a:rPr lang="fr-FR" sz="1100" b="1" u="sng" baseline="0"/>
            <a:t>ROTATION</a:t>
          </a:r>
          <a:r>
            <a:rPr lang="fr-FR" sz="1100" b="0" baseline="0"/>
            <a:t> : calcul automatique du temps de rotation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666750</xdr:colOff>
          <xdr:row>55</xdr:row>
          <xdr:rowOff>19050</xdr:rowOff>
        </xdr:from>
        <xdr:to>
          <xdr:col>18</xdr:col>
          <xdr:colOff>66675</xdr:colOff>
          <xdr:row>56</xdr:row>
          <xdr:rowOff>190500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3109E483-FB8D-41BC-A236-AA6ED30486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Calculs Rotation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14655</xdr:colOff>
      <xdr:row>0</xdr:row>
      <xdr:rowOff>0</xdr:rowOff>
    </xdr:from>
    <xdr:to>
      <xdr:col>4</xdr:col>
      <xdr:colOff>679218</xdr:colOff>
      <xdr:row>5</xdr:row>
      <xdr:rowOff>65943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3DB203E-8FB6-494E-A024-655BD7261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555" y="0"/>
          <a:ext cx="2512413" cy="1066068"/>
        </a:xfrm>
        <a:prstGeom prst="rect">
          <a:avLst/>
        </a:prstGeom>
      </xdr:spPr>
    </xdr:pic>
    <xdr:clientData/>
  </xdr:twoCellAnchor>
  <xdr:twoCellAnchor>
    <xdr:from>
      <xdr:col>16</xdr:col>
      <xdr:colOff>438149</xdr:colOff>
      <xdr:row>2</xdr:row>
      <xdr:rowOff>95249</xdr:rowOff>
    </xdr:from>
    <xdr:to>
      <xdr:col>19</xdr:col>
      <xdr:colOff>1990725</xdr:colOff>
      <xdr:row>8</xdr:row>
      <xdr:rowOff>28574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E060863-89F3-4BBE-B78A-2BEA2BDEB624}"/>
            </a:ext>
          </a:extLst>
        </xdr:cNvPr>
        <xdr:cNvSpPr txBox="1"/>
      </xdr:nvSpPr>
      <xdr:spPr>
        <a:xfrm>
          <a:off x="12049124" y="523874"/>
          <a:ext cx="4333876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Remarques :</a:t>
          </a:r>
        </a:p>
        <a:p>
          <a:r>
            <a:rPr lang="fr-FR" sz="1100"/>
            <a:t>- Les cases en </a:t>
          </a:r>
          <a:r>
            <a:rPr lang="fr-FR" sz="1100" b="1" u="sng">
              <a:solidFill>
                <a:schemeClr val="accent4"/>
              </a:solidFill>
            </a:rPr>
            <a:t>JAUNES</a:t>
          </a:r>
          <a:r>
            <a:rPr lang="fr-FR" sz="1100" baseline="0"/>
            <a:t> sont à remplir sur </a:t>
          </a:r>
          <a:r>
            <a:rPr lang="fr-FR" sz="1100" b="1" baseline="0"/>
            <a:t>chaque feuille.</a:t>
          </a:r>
        </a:p>
        <a:p>
          <a:r>
            <a:rPr lang="fr-FR" sz="1100" b="1" baseline="0"/>
            <a:t>- ATTENTION !!! </a:t>
          </a:r>
          <a:r>
            <a:rPr lang="fr-FR" sz="1100" b="0" baseline="0"/>
            <a:t>Ne pas modifier les cases en </a:t>
          </a:r>
          <a:r>
            <a:rPr lang="fr-FR" sz="1100" b="1" u="sng" baseline="0">
              <a:solidFill>
                <a:schemeClr val="accent1"/>
              </a:solidFill>
            </a:rPr>
            <a:t>BLEUES</a:t>
          </a:r>
          <a:r>
            <a:rPr lang="fr-FR" sz="1100" b="0" baseline="0"/>
            <a:t> (le faire depuis l'onglet "Fiche Données")</a:t>
          </a:r>
        </a:p>
        <a:p>
          <a:r>
            <a:rPr lang="fr-FR" sz="1100" b="1" baseline="0"/>
            <a:t>- </a:t>
          </a:r>
          <a:r>
            <a:rPr lang="fr-FR" sz="1100" b="0" baseline="0"/>
            <a:t>La date se remplie automatiquement.</a:t>
          </a:r>
        </a:p>
        <a:p>
          <a:r>
            <a:rPr lang="fr-FR" sz="1100" b="0" baseline="0"/>
            <a:t>- Bouton </a:t>
          </a:r>
          <a:r>
            <a:rPr lang="fr-FR" sz="1100" b="1" u="sng" baseline="0"/>
            <a:t>ROTATION</a:t>
          </a:r>
          <a:r>
            <a:rPr lang="fr-FR" sz="1100" b="0" baseline="0"/>
            <a:t> : calcul automatique du temps de rotation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666750</xdr:colOff>
          <xdr:row>55</xdr:row>
          <xdr:rowOff>19050</xdr:rowOff>
        </xdr:from>
        <xdr:to>
          <xdr:col>18</xdr:col>
          <xdr:colOff>66675</xdr:colOff>
          <xdr:row>56</xdr:row>
          <xdr:rowOff>190500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7293EBA5-1D75-4AB5-8F69-549F7E4B3D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Calculs Rotation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7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5.xml"/><Relationship Id="rId39" Type="http://schemas.openxmlformats.org/officeDocument/2006/relationships/ctrlProp" Target="../ctrlProps/ctrlProp16.xml"/><Relationship Id="rId3" Type="http://schemas.openxmlformats.org/officeDocument/2006/relationships/vmlDrawing" Target="../drawings/vmlDrawing3.vml"/><Relationship Id="rId21" Type="http://schemas.openxmlformats.org/officeDocument/2006/relationships/image" Target="../media/image10.emf"/><Relationship Id="rId34" Type="http://schemas.openxmlformats.org/officeDocument/2006/relationships/control" Target="../activeX/activeX22.xml"/><Relationship Id="rId42" Type="http://schemas.openxmlformats.org/officeDocument/2006/relationships/ctrlProp" Target="../ctrlProps/ctrlProp19.xml"/><Relationship Id="rId7" Type="http://schemas.openxmlformats.org/officeDocument/2006/relationships/image" Target="../media/image4.emf"/><Relationship Id="rId12" Type="http://schemas.openxmlformats.org/officeDocument/2006/relationships/control" Target="../activeX/activeX5.xml"/><Relationship Id="rId17" Type="http://schemas.openxmlformats.org/officeDocument/2006/relationships/image" Target="../media/image9.emf"/><Relationship Id="rId25" Type="http://schemas.openxmlformats.org/officeDocument/2006/relationships/control" Target="../activeX/activeX14.xml"/><Relationship Id="rId33" Type="http://schemas.openxmlformats.org/officeDocument/2006/relationships/control" Target="../activeX/activeX21.xml"/><Relationship Id="rId38" Type="http://schemas.openxmlformats.org/officeDocument/2006/relationships/ctrlProp" Target="../ctrlProps/ctrlProp15.xml"/><Relationship Id="rId2" Type="http://schemas.openxmlformats.org/officeDocument/2006/relationships/drawing" Target="../drawings/drawing3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10.xml"/><Relationship Id="rId29" Type="http://schemas.openxmlformats.org/officeDocument/2006/relationships/control" Target="../activeX/activeX18.xml"/><Relationship Id="rId41" Type="http://schemas.openxmlformats.org/officeDocument/2006/relationships/ctrlProp" Target="../ctrlProps/ctrlProp18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6.emf"/><Relationship Id="rId24" Type="http://schemas.openxmlformats.org/officeDocument/2006/relationships/control" Target="../activeX/activeX13.xml"/><Relationship Id="rId32" Type="http://schemas.openxmlformats.org/officeDocument/2006/relationships/control" Target="../activeX/activeX20.xml"/><Relationship Id="rId37" Type="http://schemas.openxmlformats.org/officeDocument/2006/relationships/ctrlProp" Target="../ctrlProps/ctrlProp14.xml"/><Relationship Id="rId40" Type="http://schemas.openxmlformats.org/officeDocument/2006/relationships/ctrlProp" Target="../ctrlProps/ctrlProp17.xml"/><Relationship Id="rId5" Type="http://schemas.openxmlformats.org/officeDocument/2006/relationships/image" Target="../media/image3.emf"/><Relationship Id="rId15" Type="http://schemas.openxmlformats.org/officeDocument/2006/relationships/image" Target="../media/image8.emf"/><Relationship Id="rId23" Type="http://schemas.openxmlformats.org/officeDocument/2006/relationships/control" Target="../activeX/activeX12.xml"/><Relationship Id="rId28" Type="http://schemas.openxmlformats.org/officeDocument/2006/relationships/control" Target="../activeX/activeX17.xml"/><Relationship Id="rId36" Type="http://schemas.openxmlformats.org/officeDocument/2006/relationships/ctrlProp" Target="../ctrlProps/ctrlProp13.xml"/><Relationship Id="rId10" Type="http://schemas.openxmlformats.org/officeDocument/2006/relationships/control" Target="../activeX/activeX4.xml"/><Relationship Id="rId19" Type="http://schemas.openxmlformats.org/officeDocument/2006/relationships/control" Target="../activeX/activeX9.xml"/><Relationship Id="rId31" Type="http://schemas.openxmlformats.org/officeDocument/2006/relationships/image" Target="../media/image11.emf"/><Relationship Id="rId4" Type="http://schemas.openxmlformats.org/officeDocument/2006/relationships/control" Target="../activeX/activeX1.xml"/><Relationship Id="rId9" Type="http://schemas.openxmlformats.org/officeDocument/2006/relationships/image" Target="../media/image5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1.xml"/><Relationship Id="rId27" Type="http://schemas.openxmlformats.org/officeDocument/2006/relationships/control" Target="../activeX/activeX16.xml"/><Relationship Id="rId30" Type="http://schemas.openxmlformats.org/officeDocument/2006/relationships/control" Target="../activeX/activeX19.xml"/><Relationship Id="rId35" Type="http://schemas.openxmlformats.org/officeDocument/2006/relationships/ctrlProp" Target="../ctrlProps/ctrlProp12.xml"/><Relationship Id="rId43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3.xml"/><Relationship Id="rId4" Type="http://schemas.openxmlformats.org/officeDocument/2006/relationships/ctrlProp" Target="../ctrlProps/ctrlProp2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4.xml"/><Relationship Id="rId4" Type="http://schemas.openxmlformats.org/officeDocument/2006/relationships/ctrlProp" Target="../ctrlProps/ctrlProp2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omments" Target="../comments5.xml"/><Relationship Id="rId4" Type="http://schemas.openxmlformats.org/officeDocument/2006/relationships/ctrlProp" Target="../ctrlProps/ctrlProp2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comments" Target="../comments6.xml"/><Relationship Id="rId4" Type="http://schemas.openxmlformats.org/officeDocument/2006/relationships/ctrlProp" Target="../ctrlProps/ctrlProp2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comments" Target="../comments7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P351"/>
  <sheetViews>
    <sheetView topLeftCell="A115" workbookViewId="0">
      <pane xSplit="1" topLeftCell="B1" activePane="topRight" state="frozen"/>
      <selection pane="topRight" activeCell="E6" sqref="E6"/>
    </sheetView>
  </sheetViews>
  <sheetFormatPr baseColWidth="10" defaultRowHeight="15" x14ac:dyDescent="0.25"/>
  <cols>
    <col min="1" max="1" width="28.28515625" style="459" customWidth="1"/>
    <col min="2" max="2" width="16.5703125" style="459" customWidth="1"/>
    <col min="3" max="3" width="10.85546875" style="459" customWidth="1"/>
    <col min="4" max="4" width="12.85546875" style="459" customWidth="1"/>
    <col min="5" max="16384" width="11.42578125" style="459"/>
  </cols>
  <sheetData>
    <row r="1" spans="1:120" ht="33.75" customHeight="1" thickBot="1" x14ac:dyDescent="0.3">
      <c r="A1" s="515" t="s">
        <v>253</v>
      </c>
    </row>
    <row r="2" spans="1:120" x14ac:dyDescent="0.25">
      <c r="A2" s="519" t="s">
        <v>4</v>
      </c>
    </row>
    <row r="3" spans="1:120" ht="15.75" thickBot="1" x14ac:dyDescent="0.3">
      <c r="A3" s="518" t="s">
        <v>258</v>
      </c>
    </row>
    <row r="4" spans="1:120" ht="20.25" customHeight="1" x14ac:dyDescent="0.25">
      <c r="A4" s="515" t="s">
        <v>356</v>
      </c>
      <c r="B4" s="509" t="str">
        <f>'Fiche Données'!$D$1</f>
        <v>Test</v>
      </c>
      <c r="C4" s="509" t="str">
        <f>'Fiche Données'!$D$1</f>
        <v>Test</v>
      </c>
      <c r="D4" s="509" t="str">
        <f>'Fiche Données'!$D$1</f>
        <v>Test</v>
      </c>
      <c r="E4" s="509" t="str">
        <f>'Fiche Données'!$D$1</f>
        <v>Test</v>
      </c>
      <c r="F4" s="509" t="str">
        <f>'Fiche Données'!$D$1</f>
        <v>Test</v>
      </c>
      <c r="G4" s="509" t="str">
        <f>'Fiche Données'!$D$1</f>
        <v>Test</v>
      </c>
      <c r="H4" s="509" t="str">
        <f>'Fiche Données'!$D$1</f>
        <v>Test</v>
      </c>
      <c r="I4" s="509" t="str">
        <f>'Fiche Données'!$D$1</f>
        <v>Test</v>
      </c>
      <c r="J4" s="509" t="str">
        <f>'Fiche Données'!$D$1</f>
        <v>Test</v>
      </c>
      <c r="K4" s="509" t="str">
        <f>'Fiche Données'!$D$1</f>
        <v>Test</v>
      </c>
      <c r="L4" s="509" t="str">
        <f>'Fiche Données'!$D$1</f>
        <v>Test</v>
      </c>
      <c r="M4" s="509" t="str">
        <f>'Fiche Données'!$D$1</f>
        <v>Test</v>
      </c>
      <c r="N4" s="509" t="str">
        <f>'Fiche Données'!$D$1</f>
        <v>Test</v>
      </c>
      <c r="O4" s="509" t="str">
        <f>'Fiche Données'!$D$1</f>
        <v>Test</v>
      </c>
      <c r="P4" s="509" t="str">
        <f>'Fiche Données'!$D$1</f>
        <v>Test</v>
      </c>
      <c r="Q4" s="509" t="str">
        <f>'Fiche Données'!$D$1</f>
        <v>Test</v>
      </c>
      <c r="R4" s="509" t="str">
        <f>'Fiche Données'!$D$1</f>
        <v>Test</v>
      </c>
      <c r="S4" s="509" t="str">
        <f>'Fiche Données'!$D$1</f>
        <v>Test</v>
      </c>
      <c r="T4" s="509" t="str">
        <f>'Fiche Données'!$D$1</f>
        <v>Test</v>
      </c>
      <c r="U4" s="509" t="str">
        <f>'Fiche Données'!$D$1</f>
        <v>Test</v>
      </c>
      <c r="V4" s="509" t="str">
        <f>'Fiche Données'!$D$1</f>
        <v>Test</v>
      </c>
      <c r="W4" s="509" t="str">
        <f>'Fiche Données'!$D$1</f>
        <v>Test</v>
      </c>
      <c r="X4" s="509" t="str">
        <f>'Fiche Données'!$D$1</f>
        <v>Test</v>
      </c>
      <c r="Y4" s="509" t="str">
        <f>'Fiche Données'!$D$1</f>
        <v>Test</v>
      </c>
      <c r="Z4" s="509" t="str">
        <f>'Fiche Données'!$D$1</f>
        <v>Test</v>
      </c>
      <c r="AA4" s="509" t="str">
        <f>'Fiche Données'!$D$1</f>
        <v>Test</v>
      </c>
      <c r="AB4" s="509" t="str">
        <f>'Fiche Données'!$D$1</f>
        <v>Test</v>
      </c>
      <c r="AC4" s="509" t="str">
        <f>'Fiche Données'!$D$1</f>
        <v>Test</v>
      </c>
      <c r="AD4" s="509" t="str">
        <f>'Fiche Données'!$D$1</f>
        <v>Test</v>
      </c>
      <c r="AE4" s="509" t="str">
        <f>'Fiche Données'!$D$1</f>
        <v>Test</v>
      </c>
      <c r="AF4" s="509" t="str">
        <f>'Fiche Données'!$D$1</f>
        <v>Test</v>
      </c>
      <c r="AG4" s="509" t="str">
        <f>'Fiche Données'!$D$1</f>
        <v>Test</v>
      </c>
      <c r="AH4" s="509" t="str">
        <f>'Fiche Données'!$D$1</f>
        <v>Test</v>
      </c>
      <c r="AI4" s="509" t="str">
        <f>'Fiche Données'!$D$1</f>
        <v>Test</v>
      </c>
      <c r="AJ4" s="509" t="str">
        <f>'Fiche Données'!$D$1</f>
        <v>Test</v>
      </c>
      <c r="AK4" s="509" t="str">
        <f>'Fiche Données'!$D$1</f>
        <v>Test</v>
      </c>
      <c r="AL4" s="509" t="str">
        <f>'Fiche Données'!$D$1</f>
        <v>Test</v>
      </c>
      <c r="AM4" s="509" t="str">
        <f>'Fiche Données'!$D$1</f>
        <v>Test</v>
      </c>
      <c r="AN4" s="509" t="str">
        <f>'Fiche Données'!$D$1</f>
        <v>Test</v>
      </c>
      <c r="AO4" s="509" t="str">
        <f>'Fiche Données'!$D$1</f>
        <v>Test</v>
      </c>
      <c r="AP4" s="509" t="str">
        <f>'Fiche Données'!$D$1</f>
        <v>Test</v>
      </c>
      <c r="AQ4" s="509" t="str">
        <f>'Fiche Données'!$D$1</f>
        <v>Test</v>
      </c>
      <c r="AR4" s="509" t="str">
        <f>'Fiche Données'!$D$1</f>
        <v>Test</v>
      </c>
      <c r="AS4" s="509" t="str">
        <f>'Fiche Données'!$D$1</f>
        <v>Test</v>
      </c>
      <c r="AT4" s="509" t="str">
        <f>'Fiche Données'!$D$1</f>
        <v>Test</v>
      </c>
      <c r="AU4" s="509" t="str">
        <f>'Fiche Données'!$D$1</f>
        <v>Test</v>
      </c>
      <c r="AV4" s="509" t="str">
        <f>'Fiche Données'!$D$1</f>
        <v>Test</v>
      </c>
      <c r="AW4" s="509" t="str">
        <f>'Fiche Données'!$D$1</f>
        <v>Test</v>
      </c>
      <c r="AX4" s="509" t="str">
        <f>'Fiche Données'!$D$1</f>
        <v>Test</v>
      </c>
      <c r="AY4" s="509" t="str">
        <f>'Fiche Données'!$D$1</f>
        <v>Test</v>
      </c>
      <c r="AZ4" s="509" t="str">
        <f>'Fiche Données'!$D$1</f>
        <v>Test</v>
      </c>
      <c r="BA4" s="509" t="str">
        <f>'Fiche Données'!$D$1</f>
        <v>Test</v>
      </c>
      <c r="BB4" s="509" t="str">
        <f>'Fiche Données'!$D$1</f>
        <v>Test</v>
      </c>
      <c r="BC4" s="509" t="str">
        <f>'Fiche Données'!$D$1</f>
        <v>Test</v>
      </c>
      <c r="BD4" s="509" t="str">
        <f>'Fiche Données'!$D$1</f>
        <v>Test</v>
      </c>
      <c r="BE4" s="509" t="str">
        <f>'Fiche Données'!$D$1</f>
        <v>Test</v>
      </c>
      <c r="BF4" s="509" t="str">
        <f>'Fiche Données'!$D$1</f>
        <v>Test</v>
      </c>
      <c r="BG4" s="509" t="str">
        <f>'Fiche Données'!$D$1</f>
        <v>Test</v>
      </c>
      <c r="BH4" s="509" t="str">
        <f>'Fiche Données'!$D$1</f>
        <v>Test</v>
      </c>
      <c r="BI4" s="509" t="str">
        <f>'Fiche Données'!$D$1</f>
        <v>Test</v>
      </c>
      <c r="BJ4" s="509" t="str">
        <f>'Fiche Données'!$D$1</f>
        <v>Test</v>
      </c>
      <c r="BK4" s="509" t="str">
        <f>'Fiche Données'!$D$1</f>
        <v>Test</v>
      </c>
      <c r="BL4" s="509" t="str">
        <f>'Fiche Données'!$D$1</f>
        <v>Test</v>
      </c>
      <c r="BM4" s="509" t="str">
        <f>'Fiche Données'!$D$1</f>
        <v>Test</v>
      </c>
      <c r="BN4" s="509" t="str">
        <f>'Fiche Données'!$D$1</f>
        <v>Test</v>
      </c>
      <c r="BO4" s="509" t="str">
        <f>'Fiche Données'!$D$1</f>
        <v>Test</v>
      </c>
      <c r="BP4" s="509" t="str">
        <f>'Fiche Données'!$D$1</f>
        <v>Test</v>
      </c>
      <c r="BQ4" s="509" t="str">
        <f>'Fiche Données'!$D$1</f>
        <v>Test</v>
      </c>
      <c r="BR4" s="509" t="str">
        <f>'Fiche Données'!$D$1</f>
        <v>Test</v>
      </c>
      <c r="BS4" s="509" t="str">
        <f>'Fiche Données'!$D$1</f>
        <v>Test</v>
      </c>
      <c r="BT4" s="509" t="str">
        <f>'Fiche Données'!$D$1</f>
        <v>Test</v>
      </c>
      <c r="BU4" s="509" t="str">
        <f>'Fiche Données'!$D$1</f>
        <v>Test</v>
      </c>
      <c r="BV4" s="509" t="str">
        <f>'Fiche Données'!$D$1</f>
        <v>Test</v>
      </c>
      <c r="BW4" s="509" t="str">
        <f>'Fiche Données'!$D$1</f>
        <v>Test</v>
      </c>
      <c r="BX4" s="509" t="str">
        <f>'Fiche Données'!$D$1</f>
        <v>Test</v>
      </c>
      <c r="BY4" s="509" t="str">
        <f>'Fiche Données'!$D$1</f>
        <v>Test</v>
      </c>
      <c r="BZ4" s="509" t="str">
        <f>'Fiche Données'!$D$1</f>
        <v>Test</v>
      </c>
      <c r="CA4" s="509" t="str">
        <f>'Fiche Données'!$D$1</f>
        <v>Test</v>
      </c>
      <c r="CB4" s="509" t="str">
        <f>'Fiche Données'!$D$1</f>
        <v>Test</v>
      </c>
      <c r="CC4" s="509" t="str">
        <f>'Fiche Données'!$D$1</f>
        <v>Test</v>
      </c>
      <c r="CD4" s="509" t="str">
        <f>'Fiche Données'!$D$1</f>
        <v>Test</v>
      </c>
      <c r="CE4" s="509" t="str">
        <f>'Fiche Données'!$D$1</f>
        <v>Test</v>
      </c>
      <c r="CF4" s="509" t="str">
        <f>'Fiche Données'!$D$1</f>
        <v>Test</v>
      </c>
      <c r="CG4" s="509" t="str">
        <f>'Fiche Données'!$D$1</f>
        <v>Test</v>
      </c>
      <c r="CH4" s="509" t="str">
        <f>'Fiche Données'!$D$1</f>
        <v>Test</v>
      </c>
      <c r="CI4" s="509" t="str">
        <f>'Fiche Données'!$D$1</f>
        <v>Test</v>
      </c>
      <c r="CJ4" s="509" t="str">
        <f>'Fiche Données'!$D$1</f>
        <v>Test</v>
      </c>
      <c r="CK4" s="509" t="str">
        <f>'Fiche Données'!$D$1</f>
        <v>Test</v>
      </c>
      <c r="CL4" s="509" t="str">
        <f>'Fiche Données'!$D$1</f>
        <v>Test</v>
      </c>
      <c r="CM4" s="509" t="str">
        <f>'Fiche Données'!$D$1</f>
        <v>Test</v>
      </c>
      <c r="CN4" s="509" t="str">
        <f>'Fiche Données'!$D$1</f>
        <v>Test</v>
      </c>
      <c r="CO4" s="509" t="str">
        <f>'Fiche Données'!$D$1</f>
        <v>Test</v>
      </c>
      <c r="CP4" s="509" t="str">
        <f>'Fiche Données'!$D$1</f>
        <v>Test</v>
      </c>
      <c r="CQ4" s="509" t="str">
        <f>'Fiche Données'!$D$1</f>
        <v>Test</v>
      </c>
      <c r="CR4" s="509" t="str">
        <f>'Fiche Données'!$D$1</f>
        <v>Test</v>
      </c>
      <c r="CS4" s="509" t="str">
        <f>'Fiche Données'!$D$1</f>
        <v>Test</v>
      </c>
      <c r="CT4" s="509" t="str">
        <f>'Fiche Données'!$D$1</f>
        <v>Test</v>
      </c>
      <c r="CU4" s="509" t="str">
        <f>'Fiche Données'!$D$1</f>
        <v>Test</v>
      </c>
      <c r="CV4" s="509" t="str">
        <f>'Fiche Données'!$D$1</f>
        <v>Test</v>
      </c>
      <c r="CW4" s="509" t="str">
        <f>'Fiche Données'!$D$1</f>
        <v>Test</v>
      </c>
      <c r="CX4" s="509" t="str">
        <f>'Fiche Données'!$D$1</f>
        <v>Test</v>
      </c>
      <c r="CY4" s="509" t="str">
        <f>'Fiche Données'!$D$1</f>
        <v>Test</v>
      </c>
      <c r="CZ4" s="509" t="str">
        <f>'Fiche Données'!$D$1</f>
        <v>Test</v>
      </c>
      <c r="DA4" s="509" t="str">
        <f>'Fiche Données'!$D$1</f>
        <v>Test</v>
      </c>
      <c r="DB4" s="509" t="str">
        <f>'Fiche Données'!$D$1</f>
        <v>Test</v>
      </c>
      <c r="DC4" s="509" t="str">
        <f>'Fiche Données'!$D$1</f>
        <v>Test</v>
      </c>
      <c r="DD4" s="509" t="str">
        <f>'Fiche Données'!$D$1</f>
        <v>Test</v>
      </c>
      <c r="DE4" s="509" t="str">
        <f>'Fiche Données'!$D$1</f>
        <v>Test</v>
      </c>
      <c r="DF4" s="509" t="str">
        <f>'Fiche Données'!$D$1</f>
        <v>Test</v>
      </c>
      <c r="DG4" s="509" t="str">
        <f>'Fiche Données'!$D$1</f>
        <v>Test</v>
      </c>
      <c r="DH4" s="509" t="str">
        <f>'Fiche Données'!$D$1</f>
        <v>Test</v>
      </c>
      <c r="DI4" s="509" t="str">
        <f>'Fiche Données'!$D$1</f>
        <v>Test</v>
      </c>
      <c r="DJ4" s="509" t="str">
        <f>'Fiche Données'!$D$1</f>
        <v>Test</v>
      </c>
      <c r="DK4" s="509" t="str">
        <f>'Fiche Données'!$D$1</f>
        <v>Test</v>
      </c>
      <c r="DL4" s="509" t="str">
        <f>'Fiche Données'!$D$1</f>
        <v>Test</v>
      </c>
      <c r="DM4" s="509" t="str">
        <f>'Fiche Données'!$D$1</f>
        <v>Test</v>
      </c>
      <c r="DN4" s="509" t="str">
        <f>'Fiche Données'!$D$1</f>
        <v>Test</v>
      </c>
      <c r="DO4" s="509" t="str">
        <f>'Fiche Données'!$D$1</f>
        <v>Test</v>
      </c>
      <c r="DP4" s="510" t="str">
        <f>'Fiche Données'!$D$1</f>
        <v>Test</v>
      </c>
    </row>
    <row r="5" spans="1:120" x14ac:dyDescent="0.25">
      <c r="A5" s="516" t="s">
        <v>357</v>
      </c>
      <c r="B5" s="459" t="str">
        <f>'Fiche Données'!$B$1</f>
        <v xml:space="preserve">17001 - </v>
      </c>
      <c r="C5" s="459" t="str">
        <f>'Fiche Données'!$B$1</f>
        <v xml:space="preserve">17001 - </v>
      </c>
      <c r="D5" s="459" t="str">
        <f>'Fiche Données'!$B$1</f>
        <v xml:space="preserve">17001 - </v>
      </c>
      <c r="E5" s="459" t="str">
        <f>'Fiche Données'!$B$1</f>
        <v xml:space="preserve">17001 - </v>
      </c>
      <c r="F5" s="459" t="str">
        <f>'Fiche Données'!$B$1</f>
        <v xml:space="preserve">17001 - </v>
      </c>
      <c r="G5" s="459" t="str">
        <f>'Fiche Données'!$B$1</f>
        <v xml:space="preserve">17001 - </v>
      </c>
      <c r="H5" s="459" t="str">
        <f>'Fiche Données'!$B$1</f>
        <v xml:space="preserve">17001 - </v>
      </c>
      <c r="I5" s="459" t="str">
        <f>'Fiche Données'!$B$1</f>
        <v xml:space="preserve">17001 - </v>
      </c>
      <c r="J5" s="459" t="str">
        <f>'Fiche Données'!$B$1</f>
        <v xml:space="preserve">17001 - </v>
      </c>
      <c r="K5" s="459" t="str">
        <f>'Fiche Données'!$B$1</f>
        <v xml:space="preserve">17001 - </v>
      </c>
      <c r="L5" s="459" t="str">
        <f>'Fiche Données'!$B$1</f>
        <v xml:space="preserve">17001 - </v>
      </c>
      <c r="M5" s="459" t="str">
        <f>'Fiche Données'!$B$1</f>
        <v xml:space="preserve">17001 - </v>
      </c>
      <c r="N5" s="459" t="str">
        <f>'Fiche Données'!$B$1</f>
        <v xml:space="preserve">17001 - </v>
      </c>
      <c r="O5" s="459" t="str">
        <f>'Fiche Données'!$B$1</f>
        <v xml:space="preserve">17001 - </v>
      </c>
      <c r="P5" s="459" t="str">
        <f>'Fiche Données'!$B$1</f>
        <v xml:space="preserve">17001 - </v>
      </c>
      <c r="Q5" s="459" t="str">
        <f>'Fiche Données'!$B$1</f>
        <v xml:space="preserve">17001 - </v>
      </c>
      <c r="R5" s="459" t="str">
        <f>'Fiche Données'!$B$1</f>
        <v xml:space="preserve">17001 - </v>
      </c>
      <c r="S5" s="459" t="str">
        <f>'Fiche Données'!$B$1</f>
        <v xml:space="preserve">17001 - </v>
      </c>
      <c r="T5" s="459" t="str">
        <f>'Fiche Données'!$B$1</f>
        <v xml:space="preserve">17001 - </v>
      </c>
      <c r="U5" s="459" t="str">
        <f>'Fiche Données'!$B$1</f>
        <v xml:space="preserve">17001 - </v>
      </c>
      <c r="V5" s="459" t="str">
        <f>'Fiche Données'!$B$1</f>
        <v xml:space="preserve">17001 - </v>
      </c>
      <c r="W5" s="459" t="str">
        <f>'Fiche Données'!$B$1</f>
        <v xml:space="preserve">17001 - </v>
      </c>
      <c r="X5" s="459" t="str">
        <f>'Fiche Données'!$B$1</f>
        <v xml:space="preserve">17001 - </v>
      </c>
      <c r="Y5" s="459" t="str">
        <f>'Fiche Données'!$B$1</f>
        <v xml:space="preserve">17001 - </v>
      </c>
      <c r="Z5" s="459" t="str">
        <f>'Fiche Données'!$B$1</f>
        <v xml:space="preserve">17001 - </v>
      </c>
      <c r="AA5" s="459" t="str">
        <f>'Fiche Données'!$B$1</f>
        <v xml:space="preserve">17001 - </v>
      </c>
      <c r="AB5" s="459" t="str">
        <f>'Fiche Données'!$B$1</f>
        <v xml:space="preserve">17001 - </v>
      </c>
      <c r="AC5" s="459" t="str">
        <f>'Fiche Données'!$B$1</f>
        <v xml:space="preserve">17001 - </v>
      </c>
      <c r="AD5" s="459" t="str">
        <f>'Fiche Données'!$B$1</f>
        <v xml:space="preserve">17001 - </v>
      </c>
      <c r="AE5" s="459" t="str">
        <f>'Fiche Données'!$B$1</f>
        <v xml:space="preserve">17001 - </v>
      </c>
      <c r="AF5" s="459" t="str">
        <f>'Fiche Données'!$B$1</f>
        <v xml:space="preserve">17001 - </v>
      </c>
      <c r="AG5" s="459" t="str">
        <f>'Fiche Données'!$B$1</f>
        <v xml:space="preserve">17001 - </v>
      </c>
      <c r="AH5" s="459" t="str">
        <f>'Fiche Données'!$B$1</f>
        <v xml:space="preserve">17001 - </v>
      </c>
      <c r="AI5" s="459" t="str">
        <f>'Fiche Données'!$B$1</f>
        <v xml:space="preserve">17001 - </v>
      </c>
      <c r="AJ5" s="459" t="str">
        <f>'Fiche Données'!$B$1</f>
        <v xml:space="preserve">17001 - </v>
      </c>
      <c r="AK5" s="459" t="str">
        <f>'Fiche Données'!$B$1</f>
        <v xml:space="preserve">17001 - </v>
      </c>
      <c r="AL5" s="459" t="str">
        <f>'Fiche Données'!$B$1</f>
        <v xml:space="preserve">17001 - </v>
      </c>
      <c r="AM5" s="459" t="str">
        <f>'Fiche Données'!$B$1</f>
        <v xml:space="preserve">17001 - </v>
      </c>
      <c r="AN5" s="459" t="str">
        <f>'Fiche Données'!$B$1</f>
        <v xml:space="preserve">17001 - </v>
      </c>
      <c r="AO5" s="459" t="str">
        <f>'Fiche Données'!$B$1</f>
        <v xml:space="preserve">17001 - </v>
      </c>
      <c r="AP5" s="459" t="str">
        <f>'Fiche Données'!$B$1</f>
        <v xml:space="preserve">17001 - </v>
      </c>
      <c r="AQ5" s="459" t="str">
        <f>'Fiche Données'!$B$1</f>
        <v xml:space="preserve">17001 - </v>
      </c>
      <c r="AR5" s="459" t="str">
        <f>'Fiche Données'!$B$1</f>
        <v xml:space="preserve">17001 - </v>
      </c>
      <c r="AS5" s="459" t="str">
        <f>'Fiche Données'!$B$1</f>
        <v xml:space="preserve">17001 - </v>
      </c>
      <c r="AT5" s="459" t="str">
        <f>'Fiche Données'!$B$1</f>
        <v xml:space="preserve">17001 - </v>
      </c>
      <c r="AU5" s="459" t="str">
        <f>'Fiche Données'!$B$1</f>
        <v xml:space="preserve">17001 - </v>
      </c>
      <c r="AV5" s="459" t="str">
        <f>'Fiche Données'!$B$1</f>
        <v xml:space="preserve">17001 - </v>
      </c>
      <c r="AW5" s="459" t="str">
        <f>'Fiche Données'!$B$1</f>
        <v xml:space="preserve">17001 - </v>
      </c>
      <c r="AX5" s="459" t="str">
        <f>'Fiche Données'!$B$1</f>
        <v xml:space="preserve">17001 - </v>
      </c>
      <c r="AY5" s="459" t="str">
        <f>'Fiche Données'!$B$1</f>
        <v xml:space="preserve">17001 - </v>
      </c>
      <c r="AZ5" s="459" t="str">
        <f>'Fiche Données'!$B$1</f>
        <v xml:space="preserve">17001 - </v>
      </c>
      <c r="BA5" s="459" t="str">
        <f>'Fiche Données'!$B$1</f>
        <v xml:space="preserve">17001 - </v>
      </c>
      <c r="BB5" s="459" t="str">
        <f>'Fiche Données'!$B$1</f>
        <v xml:space="preserve">17001 - </v>
      </c>
      <c r="BC5" s="459" t="str">
        <f>'Fiche Données'!$B$1</f>
        <v xml:space="preserve">17001 - </v>
      </c>
      <c r="BD5" s="459" t="str">
        <f>'Fiche Données'!$B$1</f>
        <v xml:space="preserve">17001 - </v>
      </c>
      <c r="BE5" s="459" t="str">
        <f>'Fiche Données'!$B$1</f>
        <v xml:space="preserve">17001 - </v>
      </c>
      <c r="BF5" s="459" t="str">
        <f>'Fiche Données'!$B$1</f>
        <v xml:space="preserve">17001 - </v>
      </c>
      <c r="BG5" s="459" t="str">
        <f>'Fiche Données'!$B$1</f>
        <v xml:space="preserve">17001 - </v>
      </c>
      <c r="BH5" s="459" t="str">
        <f>'Fiche Données'!$B$1</f>
        <v xml:space="preserve">17001 - </v>
      </c>
      <c r="BI5" s="459" t="str">
        <f>'Fiche Données'!$B$1</f>
        <v xml:space="preserve">17001 - </v>
      </c>
      <c r="BJ5" s="459" t="str">
        <f>'Fiche Données'!$B$1</f>
        <v xml:space="preserve">17001 - </v>
      </c>
      <c r="BK5" s="459" t="str">
        <f>'Fiche Données'!$B$1</f>
        <v xml:space="preserve">17001 - </v>
      </c>
      <c r="BL5" s="459" t="str">
        <f>'Fiche Données'!$B$1</f>
        <v xml:space="preserve">17001 - </v>
      </c>
      <c r="BM5" s="459" t="str">
        <f>'Fiche Données'!$B$1</f>
        <v xml:space="preserve">17001 - </v>
      </c>
      <c r="BN5" s="459" t="str">
        <f>'Fiche Données'!$B$1</f>
        <v xml:space="preserve">17001 - </v>
      </c>
      <c r="BO5" s="459" t="str">
        <f>'Fiche Données'!$B$1</f>
        <v xml:space="preserve">17001 - </v>
      </c>
      <c r="BP5" s="459" t="str">
        <f>'Fiche Données'!$B$1</f>
        <v xml:space="preserve">17001 - </v>
      </c>
      <c r="BQ5" s="459" t="str">
        <f>'Fiche Données'!$B$1</f>
        <v xml:space="preserve">17001 - </v>
      </c>
      <c r="BR5" s="459" t="str">
        <f>'Fiche Données'!$B$1</f>
        <v xml:space="preserve">17001 - </v>
      </c>
      <c r="BS5" s="459" t="str">
        <f>'Fiche Données'!$B$1</f>
        <v xml:space="preserve">17001 - </v>
      </c>
      <c r="BT5" s="459" t="str">
        <f>'Fiche Données'!$B$1</f>
        <v xml:space="preserve">17001 - </v>
      </c>
      <c r="BU5" s="459" t="str">
        <f>'Fiche Données'!$B$1</f>
        <v xml:space="preserve">17001 - </v>
      </c>
      <c r="BV5" s="459" t="str">
        <f>'Fiche Données'!$B$1</f>
        <v xml:space="preserve">17001 - </v>
      </c>
      <c r="BW5" s="459" t="str">
        <f>'Fiche Données'!$B$1</f>
        <v xml:space="preserve">17001 - </v>
      </c>
      <c r="BX5" s="459" t="str">
        <f>'Fiche Données'!$B$1</f>
        <v xml:space="preserve">17001 - </v>
      </c>
      <c r="BY5" s="459" t="str">
        <f>'Fiche Données'!$B$1</f>
        <v xml:space="preserve">17001 - </v>
      </c>
      <c r="BZ5" s="459" t="str">
        <f>'Fiche Données'!$B$1</f>
        <v xml:space="preserve">17001 - </v>
      </c>
      <c r="CA5" s="459" t="str">
        <f>'Fiche Données'!$B$1</f>
        <v xml:space="preserve">17001 - </v>
      </c>
      <c r="CB5" s="459" t="str">
        <f>'Fiche Données'!$B$1</f>
        <v xml:space="preserve">17001 - </v>
      </c>
      <c r="CC5" s="459" t="str">
        <f>'Fiche Données'!$B$1</f>
        <v xml:space="preserve">17001 - </v>
      </c>
      <c r="CD5" s="459" t="str">
        <f>'Fiche Données'!$B$1</f>
        <v xml:space="preserve">17001 - </v>
      </c>
      <c r="CE5" s="459" t="str">
        <f>'Fiche Données'!$B$1</f>
        <v xml:space="preserve">17001 - </v>
      </c>
      <c r="CF5" s="459" t="str">
        <f>'Fiche Données'!$B$1</f>
        <v xml:space="preserve">17001 - </v>
      </c>
      <c r="CG5" s="459" t="str">
        <f>'Fiche Données'!$B$1</f>
        <v xml:space="preserve">17001 - </v>
      </c>
      <c r="CH5" s="459" t="str">
        <f>'Fiche Données'!$B$1</f>
        <v xml:space="preserve">17001 - </v>
      </c>
      <c r="CI5" s="459" t="str">
        <f>'Fiche Données'!$B$1</f>
        <v xml:space="preserve">17001 - </v>
      </c>
      <c r="CJ5" s="459" t="str">
        <f>'Fiche Données'!$B$1</f>
        <v xml:space="preserve">17001 - </v>
      </c>
      <c r="CK5" s="459" t="str">
        <f>'Fiche Données'!$B$1</f>
        <v xml:space="preserve">17001 - </v>
      </c>
      <c r="CL5" s="459" t="str">
        <f>'Fiche Données'!$B$1</f>
        <v xml:space="preserve">17001 - </v>
      </c>
      <c r="CM5" s="459" t="str">
        <f>'Fiche Données'!$B$1</f>
        <v xml:space="preserve">17001 - </v>
      </c>
      <c r="CN5" s="459" t="str">
        <f>'Fiche Données'!$B$1</f>
        <v xml:space="preserve">17001 - </v>
      </c>
      <c r="CO5" s="459" t="str">
        <f>'Fiche Données'!$B$1</f>
        <v xml:space="preserve">17001 - </v>
      </c>
      <c r="CP5" s="459" t="str">
        <f>'Fiche Données'!$B$1</f>
        <v xml:space="preserve">17001 - </v>
      </c>
      <c r="CQ5" s="459" t="str">
        <f>'Fiche Données'!$B$1</f>
        <v xml:space="preserve">17001 - </v>
      </c>
      <c r="CR5" s="459" t="str">
        <f>'Fiche Données'!$B$1</f>
        <v xml:space="preserve">17001 - </v>
      </c>
      <c r="CS5" s="459" t="str">
        <f>'Fiche Données'!$B$1</f>
        <v xml:space="preserve">17001 - </v>
      </c>
      <c r="CT5" s="459" t="str">
        <f>'Fiche Données'!$B$1</f>
        <v xml:space="preserve">17001 - </v>
      </c>
      <c r="CU5" s="459" t="str">
        <f>'Fiche Données'!$B$1</f>
        <v xml:space="preserve">17001 - </v>
      </c>
      <c r="CV5" s="459" t="str">
        <f>'Fiche Données'!$B$1</f>
        <v xml:space="preserve">17001 - </v>
      </c>
      <c r="CW5" s="459" t="str">
        <f>'Fiche Données'!$B$1</f>
        <v xml:space="preserve">17001 - </v>
      </c>
      <c r="CX5" s="459" t="str">
        <f>'Fiche Données'!$B$1</f>
        <v xml:space="preserve">17001 - </v>
      </c>
      <c r="CY5" s="459" t="str">
        <f>'Fiche Données'!$B$1</f>
        <v xml:space="preserve">17001 - </v>
      </c>
      <c r="CZ5" s="459" t="str">
        <f>'Fiche Données'!$B$1</f>
        <v xml:space="preserve">17001 - </v>
      </c>
      <c r="DA5" s="459" t="str">
        <f>'Fiche Données'!$B$1</f>
        <v xml:space="preserve">17001 - </v>
      </c>
      <c r="DB5" s="459" t="str">
        <f>'Fiche Données'!$B$1</f>
        <v xml:space="preserve">17001 - </v>
      </c>
      <c r="DC5" s="459" t="str">
        <f>'Fiche Données'!$B$1</f>
        <v xml:space="preserve">17001 - </v>
      </c>
      <c r="DD5" s="459" t="str">
        <f>'Fiche Données'!$B$1</f>
        <v xml:space="preserve">17001 - </v>
      </c>
      <c r="DE5" s="459" t="str">
        <f>'Fiche Données'!$B$1</f>
        <v xml:space="preserve">17001 - </v>
      </c>
      <c r="DF5" s="459" t="str">
        <f>'Fiche Données'!$B$1</f>
        <v xml:space="preserve">17001 - </v>
      </c>
      <c r="DG5" s="459" t="str">
        <f>'Fiche Données'!$B$1</f>
        <v xml:space="preserve">17001 - </v>
      </c>
      <c r="DH5" s="459" t="str">
        <f>'Fiche Données'!$B$1</f>
        <v xml:space="preserve">17001 - </v>
      </c>
      <c r="DI5" s="459" t="str">
        <f>'Fiche Données'!$B$1</f>
        <v xml:space="preserve">17001 - </v>
      </c>
      <c r="DJ5" s="459" t="str">
        <f>'Fiche Données'!$B$1</f>
        <v xml:space="preserve">17001 - </v>
      </c>
      <c r="DK5" s="459" t="str">
        <f>'Fiche Données'!$B$1</f>
        <v xml:space="preserve">17001 - </v>
      </c>
      <c r="DL5" s="459" t="str">
        <f>'Fiche Données'!$B$1</f>
        <v xml:space="preserve">17001 - </v>
      </c>
      <c r="DM5" s="459" t="str">
        <f>'Fiche Données'!$B$1</f>
        <v xml:space="preserve">17001 - </v>
      </c>
      <c r="DN5" s="459" t="str">
        <f>'Fiche Données'!$B$1</f>
        <v xml:space="preserve">17001 - </v>
      </c>
      <c r="DO5" s="459" t="str">
        <f>'Fiche Données'!$B$1</f>
        <v xml:space="preserve">17001 - </v>
      </c>
      <c r="DP5" s="511" t="str">
        <f>'Fiche Données'!$B$1</f>
        <v xml:space="preserve">17001 - </v>
      </c>
    </row>
    <row r="6" spans="1:120" x14ac:dyDescent="0.25">
      <c r="A6" s="516" t="s">
        <v>355</v>
      </c>
      <c r="B6" s="459" t="str">
        <f>'Fiche Données'!G4</f>
        <v>RDC</v>
      </c>
      <c r="C6" s="459" t="str">
        <f>'Fiche Données'!H4</f>
        <v>R+1</v>
      </c>
      <c r="D6" s="459" t="str">
        <f>'Fiche Données'!I4</f>
        <v>R+2</v>
      </c>
      <c r="E6" s="459" t="str">
        <f>'Fiche Données'!J4</f>
        <v>R+3</v>
      </c>
      <c r="F6" s="459">
        <f>'Fiche Données'!K4</f>
        <v>0</v>
      </c>
      <c r="G6" s="459">
        <f>'Fiche Données'!L4</f>
        <v>0</v>
      </c>
      <c r="H6" s="459">
        <f>'Fiche Données'!M4</f>
        <v>0</v>
      </c>
      <c r="I6" s="459">
        <f>'Fiche Données'!N4</f>
        <v>0</v>
      </c>
      <c r="J6" s="459">
        <f>'Fiche Données'!O4</f>
        <v>0</v>
      </c>
      <c r="K6" s="459">
        <f>'Fiche Données'!P4</f>
        <v>0</v>
      </c>
      <c r="L6" s="459">
        <f>'Fiche Données'!Q4</f>
        <v>0</v>
      </c>
      <c r="M6" s="459">
        <f>'Fiche Données'!R4</f>
        <v>0</v>
      </c>
      <c r="N6" s="459">
        <f>'Fiche Données'!S4</f>
        <v>0</v>
      </c>
      <c r="O6" s="459">
        <f>'Fiche Données'!T4</f>
        <v>0</v>
      </c>
      <c r="P6" s="459">
        <f>'Fiche Données'!U4</f>
        <v>0</v>
      </c>
      <c r="Q6" s="459">
        <f>'Fiche Données'!V4</f>
        <v>0</v>
      </c>
      <c r="R6" s="459">
        <f>'Fiche Données'!W4</f>
        <v>0</v>
      </c>
      <c r="S6" s="459">
        <f>'Fiche Données'!X4</f>
        <v>0</v>
      </c>
      <c r="T6" s="459">
        <f>'Fiche Données'!Y4</f>
        <v>0</v>
      </c>
      <c r="U6" s="459">
        <f>'Fiche Données'!Z4</f>
        <v>0</v>
      </c>
      <c r="V6" s="459">
        <f>'Fiche Données'!AA4</f>
        <v>0</v>
      </c>
      <c r="W6" s="459">
        <f>'Fiche Données'!AB4</f>
        <v>0</v>
      </c>
      <c r="X6" s="459">
        <f>'Fiche Données'!AC4</f>
        <v>0</v>
      </c>
      <c r="Y6" s="459">
        <f>'Fiche Données'!AD4</f>
        <v>0</v>
      </c>
      <c r="Z6" s="459">
        <f>'Fiche Données'!AE4</f>
        <v>0</v>
      </c>
      <c r="AA6" s="459">
        <f>'Fiche Données'!AF4</f>
        <v>0</v>
      </c>
      <c r="AB6" s="459">
        <f>'Fiche Données'!AG4</f>
        <v>0</v>
      </c>
      <c r="AC6" s="459">
        <f>'Fiche Données'!AH4</f>
        <v>0</v>
      </c>
      <c r="AD6" s="459">
        <f>'Fiche Données'!AI4</f>
        <v>0</v>
      </c>
      <c r="AE6" s="459">
        <f>'Fiche Données'!AJ4</f>
        <v>0</v>
      </c>
      <c r="AF6" s="459">
        <f>'Fiche Données'!AK4</f>
        <v>0</v>
      </c>
      <c r="AG6" s="459">
        <f>'Fiche Données'!AL4</f>
        <v>0</v>
      </c>
      <c r="AH6" s="459">
        <f>'Fiche Données'!AM4</f>
        <v>0</v>
      </c>
      <c r="AI6" s="459">
        <f>'Fiche Données'!AN4</f>
        <v>0</v>
      </c>
      <c r="AJ6" s="459">
        <f>'Fiche Données'!AO4</f>
        <v>0</v>
      </c>
      <c r="AK6" s="459">
        <f>'Fiche Données'!AP4</f>
        <v>0</v>
      </c>
      <c r="AL6" s="459">
        <f>'Fiche Données'!AQ4</f>
        <v>0</v>
      </c>
      <c r="AM6" s="459">
        <f>'Fiche Données'!AR4</f>
        <v>0</v>
      </c>
      <c r="AN6" s="459">
        <f>'Fiche Données'!AS4</f>
        <v>0</v>
      </c>
      <c r="AO6" s="459">
        <f>'Fiche Données'!AT4</f>
        <v>0</v>
      </c>
      <c r="AP6" s="459">
        <f>'Fiche Données'!AU4</f>
        <v>0</v>
      </c>
      <c r="AQ6" s="459">
        <f>'Fiche Données'!AV4</f>
        <v>0</v>
      </c>
      <c r="AR6" s="459">
        <f>'Fiche Données'!AW4</f>
        <v>0</v>
      </c>
      <c r="AS6" s="459">
        <f>'Fiche Données'!AX4</f>
        <v>0</v>
      </c>
      <c r="AT6" s="459">
        <f>'Fiche Données'!AY4</f>
        <v>0</v>
      </c>
      <c r="AU6" s="459">
        <f>'Fiche Données'!AZ4</f>
        <v>0</v>
      </c>
      <c r="AV6" s="459">
        <f>'Fiche Données'!BA4</f>
        <v>0</v>
      </c>
      <c r="AW6" s="459">
        <f>'Fiche Données'!BB4</f>
        <v>0</v>
      </c>
      <c r="AX6" s="459">
        <f>'Fiche Données'!BC4</f>
        <v>0</v>
      </c>
      <c r="AY6" s="459">
        <f>'Fiche Données'!BD4</f>
        <v>0</v>
      </c>
      <c r="AZ6" s="459">
        <f>'Fiche Données'!BE4</f>
        <v>0</v>
      </c>
      <c r="BA6" s="459">
        <f>'Fiche Données'!BF4</f>
        <v>0</v>
      </c>
      <c r="BB6" s="459">
        <f>'Fiche Données'!BG4</f>
        <v>0</v>
      </c>
      <c r="BC6" s="459">
        <f>'Fiche Données'!BH4</f>
        <v>0</v>
      </c>
      <c r="BD6" s="459">
        <f>'Fiche Données'!BI4</f>
        <v>0</v>
      </c>
      <c r="BE6" s="459">
        <f>'Fiche Données'!BJ4</f>
        <v>0</v>
      </c>
      <c r="BF6" s="459">
        <f>'Fiche Données'!BK4</f>
        <v>0</v>
      </c>
      <c r="BG6" s="459">
        <f>'Fiche Données'!BL4</f>
        <v>0</v>
      </c>
      <c r="BH6" s="459">
        <f>'Fiche Données'!BM4</f>
        <v>0</v>
      </c>
      <c r="BI6" s="459">
        <f>'Fiche Données'!BN4</f>
        <v>0</v>
      </c>
      <c r="BJ6" s="459">
        <f>'Fiche Données'!BO4</f>
        <v>0</v>
      </c>
      <c r="BK6" s="459">
        <f>'Fiche Données'!BP4</f>
        <v>0</v>
      </c>
      <c r="BL6" s="459">
        <f>'Fiche Données'!BQ4</f>
        <v>0</v>
      </c>
      <c r="BM6" s="459">
        <f>'Fiche Données'!BR4</f>
        <v>0</v>
      </c>
      <c r="BN6" s="459">
        <f>'Fiche Données'!BS4</f>
        <v>0</v>
      </c>
      <c r="BO6" s="459">
        <f>'Fiche Données'!BT4</f>
        <v>0</v>
      </c>
      <c r="BP6" s="459">
        <f>'Fiche Données'!BU4</f>
        <v>0</v>
      </c>
      <c r="BQ6" s="459">
        <f>'Fiche Données'!BV4</f>
        <v>0</v>
      </c>
      <c r="BR6" s="459">
        <f>'Fiche Données'!BW4</f>
        <v>0</v>
      </c>
      <c r="BS6" s="459">
        <f>'Fiche Données'!BX4</f>
        <v>0</v>
      </c>
      <c r="BT6" s="459">
        <f>'Fiche Données'!BY4</f>
        <v>0</v>
      </c>
      <c r="BU6" s="459">
        <f>'Fiche Données'!BZ4</f>
        <v>0</v>
      </c>
      <c r="BV6" s="459">
        <f>'Fiche Données'!CA4</f>
        <v>0</v>
      </c>
      <c r="BW6" s="459">
        <f>'Fiche Données'!CB4</f>
        <v>0</v>
      </c>
      <c r="BX6" s="459">
        <f>'Fiche Données'!CC4</f>
        <v>0</v>
      </c>
      <c r="BY6" s="459">
        <f>'Fiche Données'!CD4</f>
        <v>0</v>
      </c>
      <c r="BZ6" s="459">
        <f>'Fiche Données'!CE4</f>
        <v>0</v>
      </c>
      <c r="CA6" s="459">
        <f>'Fiche Données'!CF4</f>
        <v>0</v>
      </c>
      <c r="CB6" s="459">
        <f>'Fiche Données'!CG4</f>
        <v>0</v>
      </c>
      <c r="CC6" s="459">
        <f>'Fiche Données'!CH4</f>
        <v>0</v>
      </c>
      <c r="CD6" s="459">
        <f>'Fiche Données'!CI4</f>
        <v>0</v>
      </c>
      <c r="CE6" s="459">
        <f>'Fiche Données'!CJ4</f>
        <v>0</v>
      </c>
      <c r="CF6" s="459">
        <f>'Fiche Données'!CK4</f>
        <v>0</v>
      </c>
      <c r="CG6" s="459">
        <f>'Fiche Données'!CL4</f>
        <v>0</v>
      </c>
      <c r="CH6" s="459">
        <f>'Fiche Données'!CM4</f>
        <v>0</v>
      </c>
      <c r="CI6" s="459">
        <f>'Fiche Données'!CN4</f>
        <v>0</v>
      </c>
      <c r="CJ6" s="459">
        <f>'Fiche Données'!CO4</f>
        <v>0</v>
      </c>
      <c r="CK6" s="459">
        <f>'Fiche Données'!CP4</f>
        <v>0</v>
      </c>
      <c r="CL6" s="459">
        <f>'Fiche Données'!CQ4</f>
        <v>0</v>
      </c>
      <c r="CM6" s="459">
        <f>'Fiche Données'!CR4</f>
        <v>0</v>
      </c>
      <c r="CN6" s="459">
        <f>'Fiche Données'!CS4</f>
        <v>0</v>
      </c>
      <c r="CO6" s="459">
        <f>'Fiche Données'!CT4</f>
        <v>0</v>
      </c>
      <c r="CP6" s="459">
        <f>'Fiche Données'!CU4</f>
        <v>0</v>
      </c>
      <c r="CQ6" s="459">
        <f>'Fiche Données'!CV4</f>
        <v>0</v>
      </c>
      <c r="CR6" s="459">
        <f>'Fiche Données'!CW4</f>
        <v>0</v>
      </c>
      <c r="CS6" s="459">
        <f>'Fiche Données'!CX4</f>
        <v>0</v>
      </c>
      <c r="CT6" s="459">
        <f>'Fiche Données'!CY4</f>
        <v>0</v>
      </c>
      <c r="CU6" s="459">
        <f>'Fiche Données'!CZ4</f>
        <v>0</v>
      </c>
      <c r="CV6" s="459">
        <f>'Fiche Données'!DA4</f>
        <v>0</v>
      </c>
      <c r="CW6" s="459">
        <f>'Fiche Données'!DB4</f>
        <v>0</v>
      </c>
      <c r="CX6" s="459">
        <f>'Fiche Données'!DC4</f>
        <v>0</v>
      </c>
      <c r="CY6" s="459">
        <f>'Fiche Données'!DD4</f>
        <v>0</v>
      </c>
      <c r="CZ6" s="459">
        <f>'Fiche Données'!DE4</f>
        <v>0</v>
      </c>
      <c r="DA6" s="459">
        <f>'Fiche Données'!DF4</f>
        <v>0</v>
      </c>
      <c r="DB6" s="459">
        <f>'Fiche Données'!DG4</f>
        <v>0</v>
      </c>
      <c r="DC6" s="459">
        <f>'Fiche Données'!DH4</f>
        <v>0</v>
      </c>
      <c r="DD6" s="459">
        <f>'Fiche Données'!DI4</f>
        <v>0</v>
      </c>
      <c r="DE6" s="459">
        <f>'Fiche Données'!DJ4</f>
        <v>0</v>
      </c>
      <c r="DF6" s="459">
        <f>'Fiche Données'!DK4</f>
        <v>0</v>
      </c>
      <c r="DG6" s="459">
        <f>'Fiche Données'!DL4</f>
        <v>0</v>
      </c>
      <c r="DH6" s="459">
        <f>'Fiche Données'!DM4</f>
        <v>0</v>
      </c>
      <c r="DI6" s="459">
        <f>'Fiche Données'!DN4</f>
        <v>0</v>
      </c>
      <c r="DJ6" s="459">
        <f>'Fiche Données'!DO4</f>
        <v>0</v>
      </c>
      <c r="DK6" s="459">
        <f>'Fiche Données'!DP4</f>
        <v>0</v>
      </c>
      <c r="DL6" s="459">
        <f>'Fiche Données'!DQ4</f>
        <v>0</v>
      </c>
      <c r="DM6" s="459">
        <f>'Fiche Données'!DR4</f>
        <v>0</v>
      </c>
      <c r="DN6" s="459">
        <f>'Fiche Données'!DS4</f>
        <v>0</v>
      </c>
      <c r="DO6" s="459">
        <f>'Fiche Données'!DT4</f>
        <v>0</v>
      </c>
      <c r="DP6" s="511">
        <f>'Fiche Données'!DU4</f>
        <v>0</v>
      </c>
    </row>
    <row r="7" spans="1:120" x14ac:dyDescent="0.25">
      <c r="A7" s="516" t="s">
        <v>358</v>
      </c>
      <c r="B7" s="459" t="str">
        <f>'Fiche Données'!G113</f>
        <v>Non</v>
      </c>
      <c r="C7" s="459" t="str">
        <f>'Fiche Données'!H113</f>
        <v>Non</v>
      </c>
      <c r="D7" s="459" t="str">
        <f>'Fiche Données'!I113</f>
        <v>Non</v>
      </c>
      <c r="E7" s="459" t="str">
        <f>'Fiche Données'!J113</f>
        <v>Non</v>
      </c>
      <c r="F7" s="459">
        <f>'Fiche Données'!K113</f>
        <v>0</v>
      </c>
      <c r="G7" s="459">
        <f>'Fiche Données'!L113</f>
        <v>0</v>
      </c>
      <c r="H7" s="459">
        <f>'Fiche Données'!M113</f>
        <v>0</v>
      </c>
      <c r="I7" s="459">
        <f>'Fiche Données'!N113</f>
        <v>0</v>
      </c>
      <c r="J7" s="459">
        <f>'Fiche Données'!O113</f>
        <v>0</v>
      </c>
      <c r="K7" s="459">
        <f>'Fiche Données'!P113</f>
        <v>0</v>
      </c>
      <c r="L7" s="459">
        <f>'Fiche Données'!Q113</f>
        <v>0</v>
      </c>
      <c r="M7" s="459">
        <f>'Fiche Données'!R113</f>
        <v>0</v>
      </c>
      <c r="N7" s="459">
        <f>'Fiche Données'!S113</f>
        <v>0</v>
      </c>
      <c r="O7" s="459">
        <f>'Fiche Données'!T113</f>
        <v>0</v>
      </c>
      <c r="P7" s="459">
        <f>'Fiche Données'!U113</f>
        <v>0</v>
      </c>
      <c r="Q7" s="459">
        <f>'Fiche Données'!V113</f>
        <v>0</v>
      </c>
      <c r="R7" s="459">
        <f>'Fiche Données'!W113</f>
        <v>0</v>
      </c>
      <c r="S7" s="459">
        <f>'Fiche Données'!X113</f>
        <v>0</v>
      </c>
      <c r="T7" s="459">
        <f>'Fiche Données'!Y113</f>
        <v>0</v>
      </c>
      <c r="U7" s="459">
        <f>'Fiche Données'!Z113</f>
        <v>0</v>
      </c>
      <c r="V7" s="459">
        <f>'Fiche Données'!AA113</f>
        <v>0</v>
      </c>
      <c r="W7" s="459">
        <f>'Fiche Données'!AB113</f>
        <v>0</v>
      </c>
      <c r="X7" s="459">
        <f>'Fiche Données'!AC113</f>
        <v>0</v>
      </c>
      <c r="Y7" s="459">
        <f>'Fiche Données'!AD113</f>
        <v>0</v>
      </c>
      <c r="Z7" s="459">
        <f>'Fiche Données'!AE113</f>
        <v>0</v>
      </c>
      <c r="AA7" s="459">
        <f>'Fiche Données'!AF113</f>
        <v>0</v>
      </c>
      <c r="AB7" s="459">
        <f>'Fiche Données'!AG113</f>
        <v>0</v>
      </c>
      <c r="AC7" s="459">
        <f>'Fiche Données'!AH113</f>
        <v>0</v>
      </c>
      <c r="AD7" s="459">
        <f>'Fiche Données'!AI113</f>
        <v>0</v>
      </c>
      <c r="AE7" s="459">
        <f>'Fiche Données'!AJ113</f>
        <v>0</v>
      </c>
      <c r="AF7" s="459">
        <f>'Fiche Données'!AK113</f>
        <v>0</v>
      </c>
      <c r="AG7" s="459">
        <f>'Fiche Données'!AL113</f>
        <v>0</v>
      </c>
      <c r="AH7" s="459">
        <f>'Fiche Données'!AM113</f>
        <v>0</v>
      </c>
      <c r="AI7" s="459">
        <f>'Fiche Données'!AN113</f>
        <v>0</v>
      </c>
      <c r="AJ7" s="459">
        <f>'Fiche Données'!AO113</f>
        <v>0</v>
      </c>
      <c r="AK7" s="459">
        <f>'Fiche Données'!AP113</f>
        <v>0</v>
      </c>
      <c r="AL7" s="459">
        <f>'Fiche Données'!AQ113</f>
        <v>0</v>
      </c>
      <c r="AM7" s="459">
        <f>'Fiche Données'!AR113</f>
        <v>0</v>
      </c>
      <c r="AN7" s="459">
        <f>'Fiche Données'!AS113</f>
        <v>0</v>
      </c>
      <c r="AO7" s="459">
        <f>'Fiche Données'!AT113</f>
        <v>0</v>
      </c>
      <c r="AP7" s="459">
        <f>'Fiche Données'!AU113</f>
        <v>0</v>
      </c>
      <c r="AQ7" s="459">
        <f>'Fiche Données'!AV113</f>
        <v>0</v>
      </c>
      <c r="AR7" s="459">
        <f>'Fiche Données'!AW113</f>
        <v>0</v>
      </c>
      <c r="AS7" s="459">
        <f>'Fiche Données'!AX113</f>
        <v>0</v>
      </c>
      <c r="AT7" s="459">
        <f>'Fiche Données'!AY113</f>
        <v>0</v>
      </c>
      <c r="AU7" s="459">
        <f>'Fiche Données'!AZ113</f>
        <v>0</v>
      </c>
      <c r="AV7" s="459">
        <f>'Fiche Données'!BA113</f>
        <v>0</v>
      </c>
      <c r="AW7" s="459">
        <f>'Fiche Données'!BB113</f>
        <v>0</v>
      </c>
      <c r="AX7" s="459">
        <f>'Fiche Données'!BC113</f>
        <v>0</v>
      </c>
      <c r="AY7" s="459">
        <f>'Fiche Données'!BD113</f>
        <v>0</v>
      </c>
      <c r="AZ7" s="459">
        <f>'Fiche Données'!BE113</f>
        <v>0</v>
      </c>
      <c r="BA7" s="459">
        <f>'Fiche Données'!BF113</f>
        <v>0</v>
      </c>
      <c r="BB7" s="459">
        <f>'Fiche Données'!BG113</f>
        <v>0</v>
      </c>
      <c r="BC7" s="459">
        <f>'Fiche Données'!BH113</f>
        <v>0</v>
      </c>
      <c r="BD7" s="459">
        <f>'Fiche Données'!BI113</f>
        <v>0</v>
      </c>
      <c r="BE7" s="459">
        <f>'Fiche Données'!BJ113</f>
        <v>0</v>
      </c>
      <c r="BF7" s="459">
        <f>'Fiche Données'!BK113</f>
        <v>0</v>
      </c>
      <c r="BG7" s="459">
        <f>'Fiche Données'!BL113</f>
        <v>0</v>
      </c>
      <c r="BH7" s="459">
        <f>'Fiche Données'!BM113</f>
        <v>0</v>
      </c>
      <c r="BI7" s="459">
        <f>'Fiche Données'!BN113</f>
        <v>0</v>
      </c>
      <c r="BJ7" s="459">
        <f>'Fiche Données'!BO113</f>
        <v>0</v>
      </c>
      <c r="BK7" s="459">
        <f>'Fiche Données'!BP113</f>
        <v>0</v>
      </c>
      <c r="BL7" s="459">
        <f>'Fiche Données'!BQ113</f>
        <v>0</v>
      </c>
      <c r="BM7" s="459">
        <f>'Fiche Données'!BR113</f>
        <v>0</v>
      </c>
      <c r="BN7" s="459">
        <f>'Fiche Données'!BS113</f>
        <v>0</v>
      </c>
      <c r="BO7" s="459">
        <f>'Fiche Données'!BT113</f>
        <v>0</v>
      </c>
      <c r="BP7" s="459">
        <f>'Fiche Données'!BU113</f>
        <v>0</v>
      </c>
      <c r="BQ7" s="459">
        <f>'Fiche Données'!BV113</f>
        <v>0</v>
      </c>
      <c r="BR7" s="459">
        <f>'Fiche Données'!BW113</f>
        <v>0</v>
      </c>
      <c r="BS7" s="459">
        <f>'Fiche Données'!BX113</f>
        <v>0</v>
      </c>
      <c r="BT7" s="459">
        <f>'Fiche Données'!BY113</f>
        <v>0</v>
      </c>
      <c r="BU7" s="459">
        <f>'Fiche Données'!BZ113</f>
        <v>0</v>
      </c>
      <c r="BV7" s="459">
        <f>'Fiche Données'!CA113</f>
        <v>0</v>
      </c>
      <c r="BW7" s="459">
        <f>'Fiche Données'!CB113</f>
        <v>0</v>
      </c>
      <c r="BX7" s="459">
        <f>'Fiche Données'!CC113</f>
        <v>0</v>
      </c>
      <c r="BY7" s="459">
        <f>'Fiche Données'!CD113</f>
        <v>0</v>
      </c>
      <c r="BZ7" s="459">
        <f>'Fiche Données'!CE113</f>
        <v>0</v>
      </c>
      <c r="CA7" s="459">
        <f>'Fiche Données'!CF113</f>
        <v>0</v>
      </c>
      <c r="CB7" s="459">
        <f>'Fiche Données'!CG113</f>
        <v>0</v>
      </c>
      <c r="CC7" s="459">
        <f>'Fiche Données'!CH113</f>
        <v>0</v>
      </c>
      <c r="CD7" s="459">
        <f>'Fiche Données'!CI113</f>
        <v>0</v>
      </c>
      <c r="CE7" s="459">
        <f>'Fiche Données'!CJ113</f>
        <v>0</v>
      </c>
      <c r="CF7" s="459">
        <f>'Fiche Données'!CK113</f>
        <v>0</v>
      </c>
      <c r="CG7" s="459">
        <f>'Fiche Données'!CL113</f>
        <v>0</v>
      </c>
      <c r="CH7" s="459">
        <f>'Fiche Données'!CM113</f>
        <v>0</v>
      </c>
      <c r="CI7" s="459">
        <f>'Fiche Données'!CN113</f>
        <v>0</v>
      </c>
      <c r="CJ7" s="459">
        <f>'Fiche Données'!CO113</f>
        <v>0</v>
      </c>
      <c r="CK7" s="459">
        <f>'Fiche Données'!CP113</f>
        <v>0</v>
      </c>
      <c r="CL7" s="459">
        <f>'Fiche Données'!CQ113</f>
        <v>0</v>
      </c>
      <c r="CM7" s="459">
        <f>'Fiche Données'!CR113</f>
        <v>0</v>
      </c>
      <c r="CN7" s="459">
        <f>'Fiche Données'!CS113</f>
        <v>0</v>
      </c>
      <c r="CO7" s="459">
        <f>'Fiche Données'!CT113</f>
        <v>0</v>
      </c>
      <c r="CP7" s="459">
        <f>'Fiche Données'!CU113</f>
        <v>0</v>
      </c>
      <c r="CQ7" s="459">
        <f>'Fiche Données'!CV113</f>
        <v>0</v>
      </c>
      <c r="CR7" s="459">
        <f>'Fiche Données'!CW113</f>
        <v>0</v>
      </c>
      <c r="CS7" s="459">
        <f>'Fiche Données'!CX113</f>
        <v>0</v>
      </c>
      <c r="CT7" s="459">
        <f>'Fiche Données'!CY113</f>
        <v>0</v>
      </c>
      <c r="CU7" s="459">
        <f>'Fiche Données'!CZ113</f>
        <v>0</v>
      </c>
      <c r="CV7" s="459">
        <f>'Fiche Données'!DA113</f>
        <v>0</v>
      </c>
      <c r="CW7" s="459">
        <f>'Fiche Données'!DB113</f>
        <v>0</v>
      </c>
      <c r="CX7" s="459">
        <f>'Fiche Données'!DC113</f>
        <v>0</v>
      </c>
      <c r="CY7" s="459">
        <f>'Fiche Données'!DD113</f>
        <v>0</v>
      </c>
      <c r="CZ7" s="459">
        <f>'Fiche Données'!DE113</f>
        <v>0</v>
      </c>
      <c r="DA7" s="459">
        <f>'Fiche Données'!DF113</f>
        <v>0</v>
      </c>
      <c r="DB7" s="459">
        <f>'Fiche Données'!DG113</f>
        <v>0</v>
      </c>
      <c r="DC7" s="459">
        <f>'Fiche Données'!DH113</f>
        <v>0</v>
      </c>
      <c r="DD7" s="459">
        <f>'Fiche Données'!DI113</f>
        <v>0</v>
      </c>
      <c r="DE7" s="459">
        <f>'Fiche Données'!DJ113</f>
        <v>0</v>
      </c>
      <c r="DF7" s="459">
        <f>'Fiche Données'!DK113</f>
        <v>0</v>
      </c>
      <c r="DG7" s="459">
        <f>'Fiche Données'!DL113</f>
        <v>0</v>
      </c>
      <c r="DH7" s="459">
        <f>'Fiche Données'!DM113</f>
        <v>0</v>
      </c>
      <c r="DI7" s="459">
        <f>'Fiche Données'!DN113</f>
        <v>0</v>
      </c>
      <c r="DJ7" s="459">
        <f>'Fiche Données'!DO113</f>
        <v>0</v>
      </c>
      <c r="DK7" s="459">
        <f>'Fiche Données'!DP113</f>
        <v>0</v>
      </c>
      <c r="DL7" s="459">
        <f>'Fiche Données'!DQ113</f>
        <v>0</v>
      </c>
      <c r="DM7" s="459">
        <f>'Fiche Données'!DR113</f>
        <v>0</v>
      </c>
      <c r="DN7" s="459">
        <f>'Fiche Données'!DS113</f>
        <v>0</v>
      </c>
      <c r="DO7" s="459">
        <f>'Fiche Données'!DT113</f>
        <v>0</v>
      </c>
      <c r="DP7" s="511">
        <f>'Fiche Données'!DU113</f>
        <v>0</v>
      </c>
    </row>
    <row r="8" spans="1:120" x14ac:dyDescent="0.25">
      <c r="A8" s="516" t="s">
        <v>359</v>
      </c>
      <c r="B8" s="459" t="str">
        <f>'Fiche Données'!G71</f>
        <v>Non</v>
      </c>
      <c r="C8" s="459" t="str">
        <f>'Fiche Données'!H71</f>
        <v>Non</v>
      </c>
      <c r="D8" s="459" t="str">
        <f>'Fiche Données'!I71</f>
        <v>Non</v>
      </c>
      <c r="E8" s="459" t="str">
        <f>'Fiche Données'!J71</f>
        <v>Non</v>
      </c>
      <c r="F8" s="459">
        <f>'Fiche Données'!K71</f>
        <v>0</v>
      </c>
      <c r="G8" s="459">
        <f>'Fiche Données'!L71</f>
        <v>0</v>
      </c>
      <c r="H8" s="459">
        <f>'Fiche Données'!M71</f>
        <v>0</v>
      </c>
      <c r="I8" s="459">
        <f>'Fiche Données'!N71</f>
        <v>0</v>
      </c>
      <c r="J8" s="459">
        <f>'Fiche Données'!O71</f>
        <v>0</v>
      </c>
      <c r="K8" s="459">
        <f>'Fiche Données'!P71</f>
        <v>0</v>
      </c>
      <c r="L8" s="459">
        <f>'Fiche Données'!Q71</f>
        <v>0</v>
      </c>
      <c r="M8" s="459">
        <f>'Fiche Données'!R71</f>
        <v>0</v>
      </c>
      <c r="N8" s="459">
        <f>'Fiche Données'!S71</f>
        <v>0</v>
      </c>
      <c r="O8" s="459">
        <f>'Fiche Données'!T71</f>
        <v>0</v>
      </c>
      <c r="P8" s="459">
        <f>'Fiche Données'!U71</f>
        <v>0</v>
      </c>
      <c r="Q8" s="459">
        <f>'Fiche Données'!V71</f>
        <v>0</v>
      </c>
      <c r="R8" s="459">
        <f>'Fiche Données'!W71</f>
        <v>0</v>
      </c>
      <c r="S8" s="459">
        <f>'Fiche Données'!X71</f>
        <v>0</v>
      </c>
      <c r="T8" s="459">
        <f>'Fiche Données'!Y71</f>
        <v>0</v>
      </c>
      <c r="U8" s="459">
        <f>'Fiche Données'!Z71</f>
        <v>0</v>
      </c>
      <c r="V8" s="459">
        <f>'Fiche Données'!AA71</f>
        <v>0</v>
      </c>
      <c r="W8" s="459">
        <f>'Fiche Données'!AB71</f>
        <v>0</v>
      </c>
      <c r="X8" s="459">
        <f>'Fiche Données'!AC71</f>
        <v>0</v>
      </c>
      <c r="Y8" s="459">
        <f>'Fiche Données'!AD71</f>
        <v>0</v>
      </c>
      <c r="Z8" s="459">
        <f>'Fiche Données'!AE71</f>
        <v>0</v>
      </c>
      <c r="AA8" s="459">
        <f>'Fiche Données'!AF71</f>
        <v>0</v>
      </c>
      <c r="AB8" s="459">
        <f>'Fiche Données'!AG71</f>
        <v>0</v>
      </c>
      <c r="AC8" s="459">
        <f>'Fiche Données'!AH71</f>
        <v>0</v>
      </c>
      <c r="AD8" s="459">
        <f>'Fiche Données'!AI71</f>
        <v>0</v>
      </c>
      <c r="AE8" s="459">
        <f>'Fiche Données'!AJ71</f>
        <v>0</v>
      </c>
      <c r="AF8" s="459">
        <f>'Fiche Données'!AK71</f>
        <v>0</v>
      </c>
      <c r="AG8" s="459">
        <f>'Fiche Données'!AL71</f>
        <v>0</v>
      </c>
      <c r="AH8" s="459">
        <f>'Fiche Données'!AM71</f>
        <v>0</v>
      </c>
      <c r="AI8" s="459">
        <f>'Fiche Données'!AN71</f>
        <v>0</v>
      </c>
      <c r="AJ8" s="459">
        <f>'Fiche Données'!AO71</f>
        <v>0</v>
      </c>
      <c r="AK8" s="459">
        <f>'Fiche Données'!AP71</f>
        <v>0</v>
      </c>
      <c r="AL8" s="459">
        <f>'Fiche Données'!AQ71</f>
        <v>0</v>
      </c>
      <c r="AM8" s="459">
        <f>'Fiche Données'!AR71</f>
        <v>0</v>
      </c>
      <c r="AN8" s="459">
        <f>'Fiche Données'!AS71</f>
        <v>0</v>
      </c>
      <c r="AO8" s="459">
        <f>'Fiche Données'!AT71</f>
        <v>0</v>
      </c>
      <c r="AP8" s="459">
        <f>'Fiche Données'!AU71</f>
        <v>0</v>
      </c>
      <c r="AQ8" s="459">
        <f>'Fiche Données'!AV71</f>
        <v>0</v>
      </c>
      <c r="AR8" s="459">
        <f>'Fiche Données'!AW71</f>
        <v>0</v>
      </c>
      <c r="AS8" s="459">
        <f>'Fiche Données'!AX71</f>
        <v>0</v>
      </c>
      <c r="AT8" s="459">
        <f>'Fiche Données'!AY71</f>
        <v>0</v>
      </c>
      <c r="AU8" s="459">
        <f>'Fiche Données'!AZ71</f>
        <v>0</v>
      </c>
      <c r="AV8" s="459">
        <f>'Fiche Données'!BA71</f>
        <v>0</v>
      </c>
      <c r="AW8" s="459">
        <f>'Fiche Données'!BB71</f>
        <v>0</v>
      </c>
      <c r="AX8" s="459">
        <f>'Fiche Données'!BC71</f>
        <v>0</v>
      </c>
      <c r="AY8" s="459">
        <f>'Fiche Données'!BD71</f>
        <v>0</v>
      </c>
      <c r="AZ8" s="459">
        <f>'Fiche Données'!BE71</f>
        <v>0</v>
      </c>
      <c r="BA8" s="459">
        <f>'Fiche Données'!BF71</f>
        <v>0</v>
      </c>
      <c r="BB8" s="459">
        <f>'Fiche Données'!BG71</f>
        <v>0</v>
      </c>
      <c r="BC8" s="459">
        <f>'Fiche Données'!BH71</f>
        <v>0</v>
      </c>
      <c r="BD8" s="459">
        <f>'Fiche Données'!BI71</f>
        <v>0</v>
      </c>
      <c r="BE8" s="459">
        <f>'Fiche Données'!BJ71</f>
        <v>0</v>
      </c>
      <c r="BF8" s="459">
        <f>'Fiche Données'!BK71</f>
        <v>0</v>
      </c>
      <c r="BG8" s="459">
        <f>'Fiche Données'!BL71</f>
        <v>0</v>
      </c>
      <c r="BH8" s="459">
        <f>'Fiche Données'!BM71</f>
        <v>0</v>
      </c>
      <c r="BI8" s="459">
        <f>'Fiche Données'!BN71</f>
        <v>0</v>
      </c>
      <c r="BJ8" s="459">
        <f>'Fiche Données'!BO71</f>
        <v>0</v>
      </c>
      <c r="BK8" s="459">
        <f>'Fiche Données'!BP71</f>
        <v>0</v>
      </c>
      <c r="BL8" s="459">
        <f>'Fiche Données'!BQ71</f>
        <v>0</v>
      </c>
      <c r="BM8" s="459">
        <f>'Fiche Données'!BR71</f>
        <v>0</v>
      </c>
      <c r="BN8" s="459">
        <f>'Fiche Données'!BS71</f>
        <v>0</v>
      </c>
      <c r="BO8" s="459">
        <f>'Fiche Données'!BT71</f>
        <v>0</v>
      </c>
      <c r="BP8" s="459">
        <f>'Fiche Données'!BU71</f>
        <v>0</v>
      </c>
      <c r="BQ8" s="459">
        <f>'Fiche Données'!BV71</f>
        <v>0</v>
      </c>
      <c r="BR8" s="459">
        <f>'Fiche Données'!BW71</f>
        <v>0</v>
      </c>
      <c r="BS8" s="459">
        <f>'Fiche Données'!BX71</f>
        <v>0</v>
      </c>
      <c r="BT8" s="459">
        <f>'Fiche Données'!BY71</f>
        <v>0</v>
      </c>
      <c r="BU8" s="459">
        <f>'Fiche Données'!BZ71</f>
        <v>0</v>
      </c>
      <c r="BV8" s="459">
        <f>'Fiche Données'!CA71</f>
        <v>0</v>
      </c>
      <c r="BW8" s="459">
        <f>'Fiche Données'!CB71</f>
        <v>0</v>
      </c>
      <c r="BX8" s="459">
        <f>'Fiche Données'!CC71</f>
        <v>0</v>
      </c>
      <c r="BY8" s="459">
        <f>'Fiche Données'!CD71</f>
        <v>0</v>
      </c>
      <c r="BZ8" s="459">
        <f>'Fiche Données'!CE71</f>
        <v>0</v>
      </c>
      <c r="CA8" s="459">
        <f>'Fiche Données'!CF71</f>
        <v>0</v>
      </c>
      <c r="CB8" s="459">
        <f>'Fiche Données'!CG71</f>
        <v>0</v>
      </c>
      <c r="CC8" s="459">
        <f>'Fiche Données'!CH71</f>
        <v>0</v>
      </c>
      <c r="CD8" s="459">
        <f>'Fiche Données'!CI71</f>
        <v>0</v>
      </c>
      <c r="CE8" s="459">
        <f>'Fiche Données'!CJ71</f>
        <v>0</v>
      </c>
      <c r="CF8" s="459">
        <f>'Fiche Données'!CK71</f>
        <v>0</v>
      </c>
      <c r="CG8" s="459">
        <f>'Fiche Données'!CL71</f>
        <v>0</v>
      </c>
      <c r="CH8" s="459">
        <f>'Fiche Données'!CM71</f>
        <v>0</v>
      </c>
      <c r="CI8" s="459">
        <f>'Fiche Données'!CN71</f>
        <v>0</v>
      </c>
      <c r="CJ8" s="459">
        <f>'Fiche Données'!CO71</f>
        <v>0</v>
      </c>
      <c r="CK8" s="459">
        <f>'Fiche Données'!CP71</f>
        <v>0</v>
      </c>
      <c r="CL8" s="459">
        <f>'Fiche Données'!CQ71</f>
        <v>0</v>
      </c>
      <c r="CM8" s="459">
        <f>'Fiche Données'!CR71</f>
        <v>0</v>
      </c>
      <c r="CN8" s="459">
        <f>'Fiche Données'!CS71</f>
        <v>0</v>
      </c>
      <c r="CO8" s="459">
        <f>'Fiche Données'!CT71</f>
        <v>0</v>
      </c>
      <c r="CP8" s="459">
        <f>'Fiche Données'!CU71</f>
        <v>0</v>
      </c>
      <c r="CQ8" s="459">
        <f>'Fiche Données'!CV71</f>
        <v>0</v>
      </c>
      <c r="CR8" s="459">
        <f>'Fiche Données'!CW71</f>
        <v>0</v>
      </c>
      <c r="CS8" s="459">
        <f>'Fiche Données'!CX71</f>
        <v>0</v>
      </c>
      <c r="CT8" s="459">
        <f>'Fiche Données'!CY71</f>
        <v>0</v>
      </c>
      <c r="CU8" s="459">
        <f>'Fiche Données'!CZ71</f>
        <v>0</v>
      </c>
      <c r="CV8" s="459">
        <f>'Fiche Données'!DA71</f>
        <v>0</v>
      </c>
      <c r="CW8" s="459">
        <f>'Fiche Données'!DB71</f>
        <v>0</v>
      </c>
      <c r="CX8" s="459">
        <f>'Fiche Données'!DC71</f>
        <v>0</v>
      </c>
      <c r="CY8" s="459">
        <f>'Fiche Données'!DD71</f>
        <v>0</v>
      </c>
      <c r="CZ8" s="459">
        <f>'Fiche Données'!DE71</f>
        <v>0</v>
      </c>
      <c r="DA8" s="459">
        <f>'Fiche Données'!DF71</f>
        <v>0</v>
      </c>
      <c r="DB8" s="459">
        <f>'Fiche Données'!DG71</f>
        <v>0</v>
      </c>
      <c r="DC8" s="459">
        <f>'Fiche Données'!DH71</f>
        <v>0</v>
      </c>
      <c r="DD8" s="459">
        <f>'Fiche Données'!DI71</f>
        <v>0</v>
      </c>
      <c r="DE8" s="459">
        <f>'Fiche Données'!DJ71</f>
        <v>0</v>
      </c>
      <c r="DF8" s="459">
        <f>'Fiche Données'!DK71</f>
        <v>0</v>
      </c>
      <c r="DG8" s="459">
        <f>'Fiche Données'!DL71</f>
        <v>0</v>
      </c>
      <c r="DH8" s="459">
        <f>'Fiche Données'!DM71</f>
        <v>0</v>
      </c>
      <c r="DI8" s="459">
        <f>'Fiche Données'!DN71</f>
        <v>0</v>
      </c>
      <c r="DJ8" s="459">
        <f>'Fiche Données'!DO71</f>
        <v>0</v>
      </c>
      <c r="DK8" s="459">
        <f>'Fiche Données'!DP71</f>
        <v>0</v>
      </c>
      <c r="DL8" s="459">
        <f>'Fiche Données'!DQ71</f>
        <v>0</v>
      </c>
      <c r="DM8" s="459">
        <f>'Fiche Données'!DR71</f>
        <v>0</v>
      </c>
      <c r="DN8" s="459">
        <f>'Fiche Données'!DS71</f>
        <v>0</v>
      </c>
      <c r="DO8" s="459">
        <f>'Fiche Données'!DT71</f>
        <v>0</v>
      </c>
      <c r="DP8" s="511">
        <f>'Fiche Données'!DU71</f>
        <v>0</v>
      </c>
    </row>
    <row r="9" spans="1:120" x14ac:dyDescent="0.25">
      <c r="A9" s="516" t="s">
        <v>343</v>
      </c>
      <c r="B9" s="459">
        <f>'Fiche Données'!G5</f>
        <v>1</v>
      </c>
      <c r="C9" s="459">
        <f>'Fiche Données'!H5</f>
        <v>1</v>
      </c>
      <c r="D9" s="459">
        <f>'Fiche Données'!I5</f>
        <v>1</v>
      </c>
      <c r="E9" s="459">
        <f>'Fiche Données'!J5</f>
        <v>1</v>
      </c>
      <c r="F9" s="459">
        <f>'Fiche Données'!K5</f>
        <v>0</v>
      </c>
      <c r="G9" s="459">
        <f>'Fiche Données'!L5</f>
        <v>0</v>
      </c>
      <c r="H9" s="459">
        <f>'Fiche Données'!M5</f>
        <v>0</v>
      </c>
      <c r="I9" s="459">
        <f>'Fiche Données'!N5</f>
        <v>0</v>
      </c>
      <c r="J9" s="459">
        <f>'Fiche Données'!O5</f>
        <v>0</v>
      </c>
      <c r="K9" s="459">
        <f>'Fiche Données'!P5</f>
        <v>0</v>
      </c>
      <c r="L9" s="459">
        <f>'Fiche Données'!Q5</f>
        <v>0</v>
      </c>
      <c r="M9" s="459">
        <f>'Fiche Données'!R5</f>
        <v>0</v>
      </c>
      <c r="N9" s="459">
        <f>'Fiche Données'!S5</f>
        <v>0</v>
      </c>
      <c r="O9" s="459">
        <f>'Fiche Données'!T5</f>
        <v>0</v>
      </c>
      <c r="P9" s="459">
        <f>'Fiche Données'!U5</f>
        <v>0</v>
      </c>
      <c r="Q9" s="459">
        <f>'Fiche Données'!V5</f>
        <v>0</v>
      </c>
      <c r="R9" s="459">
        <f>'Fiche Données'!W5</f>
        <v>0</v>
      </c>
      <c r="S9" s="459">
        <f>'Fiche Données'!X5</f>
        <v>0</v>
      </c>
      <c r="T9" s="459">
        <f>'Fiche Données'!Y5</f>
        <v>0</v>
      </c>
      <c r="U9" s="459">
        <f>'Fiche Données'!Z5</f>
        <v>0</v>
      </c>
      <c r="V9" s="459">
        <f>'Fiche Données'!AA5</f>
        <v>0</v>
      </c>
      <c r="W9" s="459">
        <f>'Fiche Données'!AB5</f>
        <v>0</v>
      </c>
      <c r="X9" s="459">
        <f>'Fiche Données'!AC5</f>
        <v>0</v>
      </c>
      <c r="Y9" s="459">
        <f>'Fiche Données'!AD5</f>
        <v>0</v>
      </c>
      <c r="Z9" s="459">
        <f>'Fiche Données'!AE5</f>
        <v>0</v>
      </c>
      <c r="AA9" s="459">
        <f>'Fiche Données'!AF5</f>
        <v>0</v>
      </c>
      <c r="AB9" s="459">
        <f>'Fiche Données'!AG5</f>
        <v>0</v>
      </c>
      <c r="AC9" s="459">
        <f>'Fiche Données'!AH5</f>
        <v>0</v>
      </c>
      <c r="AD9" s="459">
        <f>'Fiche Données'!AI5</f>
        <v>0</v>
      </c>
      <c r="AE9" s="459">
        <f>'Fiche Données'!AJ5</f>
        <v>0</v>
      </c>
      <c r="AF9" s="459">
        <f>'Fiche Données'!AK5</f>
        <v>0</v>
      </c>
      <c r="AG9" s="459">
        <f>'Fiche Données'!AL5</f>
        <v>0</v>
      </c>
      <c r="AH9" s="459">
        <f>'Fiche Données'!AM5</f>
        <v>0</v>
      </c>
      <c r="AI9" s="459">
        <f>'Fiche Données'!AN5</f>
        <v>0</v>
      </c>
      <c r="AJ9" s="459">
        <f>'Fiche Données'!AO5</f>
        <v>0</v>
      </c>
      <c r="AK9" s="459">
        <f>'Fiche Données'!AP5</f>
        <v>0</v>
      </c>
      <c r="AL9" s="459">
        <f>'Fiche Données'!AQ5</f>
        <v>0</v>
      </c>
      <c r="AM9" s="459">
        <f>'Fiche Données'!AR5</f>
        <v>0</v>
      </c>
      <c r="AN9" s="459">
        <f>'Fiche Données'!AS5</f>
        <v>0</v>
      </c>
      <c r="AO9" s="459">
        <f>'Fiche Données'!AT5</f>
        <v>0</v>
      </c>
      <c r="AP9" s="459">
        <f>'Fiche Données'!AU5</f>
        <v>0</v>
      </c>
      <c r="AQ9" s="459">
        <f>'Fiche Données'!AV5</f>
        <v>0</v>
      </c>
      <c r="AR9" s="459">
        <f>'Fiche Données'!AW5</f>
        <v>0</v>
      </c>
      <c r="AS9" s="459">
        <f>'Fiche Données'!AX5</f>
        <v>0</v>
      </c>
      <c r="AT9" s="459">
        <f>'Fiche Données'!AY5</f>
        <v>0</v>
      </c>
      <c r="AU9" s="459">
        <f>'Fiche Données'!AZ5</f>
        <v>0</v>
      </c>
      <c r="AV9" s="459">
        <f>'Fiche Données'!BA5</f>
        <v>0</v>
      </c>
      <c r="AW9" s="459">
        <f>'Fiche Données'!BB5</f>
        <v>0</v>
      </c>
      <c r="AX9" s="459">
        <f>'Fiche Données'!BC5</f>
        <v>0</v>
      </c>
      <c r="AY9" s="459">
        <f>'Fiche Données'!BD5</f>
        <v>0</v>
      </c>
      <c r="AZ9" s="459">
        <f>'Fiche Données'!BE5</f>
        <v>0</v>
      </c>
      <c r="BA9" s="459">
        <f>'Fiche Données'!BF5</f>
        <v>0</v>
      </c>
      <c r="BB9" s="459">
        <f>'Fiche Données'!BG5</f>
        <v>0</v>
      </c>
      <c r="BC9" s="459">
        <f>'Fiche Données'!BH5</f>
        <v>0</v>
      </c>
      <c r="BD9" s="459">
        <f>'Fiche Données'!BI5</f>
        <v>0</v>
      </c>
      <c r="BE9" s="459">
        <f>'Fiche Données'!BJ5</f>
        <v>0</v>
      </c>
      <c r="BF9" s="459">
        <f>'Fiche Données'!BK5</f>
        <v>0</v>
      </c>
      <c r="BG9" s="459">
        <f>'Fiche Données'!BL5</f>
        <v>0</v>
      </c>
      <c r="BH9" s="459">
        <f>'Fiche Données'!BM5</f>
        <v>0</v>
      </c>
      <c r="BI9" s="459">
        <f>'Fiche Données'!BN5</f>
        <v>0</v>
      </c>
      <c r="BJ9" s="459">
        <f>'Fiche Données'!BO5</f>
        <v>0</v>
      </c>
      <c r="BK9" s="459">
        <f>'Fiche Données'!BP5</f>
        <v>0</v>
      </c>
      <c r="BL9" s="459">
        <f>'Fiche Données'!BQ5</f>
        <v>0</v>
      </c>
      <c r="BM9" s="459">
        <f>'Fiche Données'!BR5</f>
        <v>0</v>
      </c>
      <c r="BN9" s="459">
        <f>'Fiche Données'!BS5</f>
        <v>0</v>
      </c>
      <c r="BO9" s="459">
        <f>'Fiche Données'!BT5</f>
        <v>0</v>
      </c>
      <c r="BP9" s="459">
        <f>'Fiche Données'!BU5</f>
        <v>0</v>
      </c>
      <c r="BQ9" s="459">
        <f>'Fiche Données'!BV5</f>
        <v>0</v>
      </c>
      <c r="BR9" s="459">
        <f>'Fiche Données'!BW5</f>
        <v>0</v>
      </c>
      <c r="BS9" s="459">
        <f>'Fiche Données'!BX5</f>
        <v>0</v>
      </c>
      <c r="BT9" s="459">
        <f>'Fiche Données'!BY5</f>
        <v>0</v>
      </c>
      <c r="BU9" s="459">
        <f>'Fiche Données'!BZ5</f>
        <v>0</v>
      </c>
      <c r="BV9" s="459">
        <f>'Fiche Données'!CA5</f>
        <v>0</v>
      </c>
      <c r="BW9" s="459">
        <f>'Fiche Données'!CB5</f>
        <v>0</v>
      </c>
      <c r="BX9" s="459">
        <f>'Fiche Données'!CC5</f>
        <v>0</v>
      </c>
      <c r="BY9" s="459">
        <f>'Fiche Données'!CD5</f>
        <v>0</v>
      </c>
      <c r="BZ9" s="459">
        <f>'Fiche Données'!CE5</f>
        <v>0</v>
      </c>
      <c r="CA9" s="459">
        <f>'Fiche Données'!CF5</f>
        <v>0</v>
      </c>
      <c r="CB9" s="459">
        <f>'Fiche Données'!CG5</f>
        <v>0</v>
      </c>
      <c r="CC9" s="459">
        <f>'Fiche Données'!CH5</f>
        <v>0</v>
      </c>
      <c r="CD9" s="459">
        <f>'Fiche Données'!CI5</f>
        <v>0</v>
      </c>
      <c r="CE9" s="459">
        <f>'Fiche Données'!CJ5</f>
        <v>0</v>
      </c>
      <c r="CF9" s="459">
        <f>'Fiche Données'!CK5</f>
        <v>0</v>
      </c>
      <c r="CG9" s="459">
        <f>'Fiche Données'!CL5</f>
        <v>0</v>
      </c>
      <c r="CH9" s="459">
        <f>'Fiche Données'!CM5</f>
        <v>0</v>
      </c>
      <c r="CI9" s="459">
        <f>'Fiche Données'!CN5</f>
        <v>0</v>
      </c>
      <c r="CJ9" s="459">
        <f>'Fiche Données'!CO5</f>
        <v>0</v>
      </c>
      <c r="CK9" s="459">
        <f>'Fiche Données'!CP5</f>
        <v>0</v>
      </c>
      <c r="CL9" s="459">
        <f>'Fiche Données'!CQ5</f>
        <v>0</v>
      </c>
      <c r="CM9" s="459">
        <f>'Fiche Données'!CR5</f>
        <v>0</v>
      </c>
      <c r="CN9" s="459">
        <f>'Fiche Données'!CS5</f>
        <v>0</v>
      </c>
      <c r="CO9" s="459">
        <f>'Fiche Données'!CT5</f>
        <v>0</v>
      </c>
      <c r="CP9" s="459">
        <f>'Fiche Données'!CU5</f>
        <v>0</v>
      </c>
      <c r="CQ9" s="459">
        <f>'Fiche Données'!CV5</f>
        <v>0</v>
      </c>
      <c r="CR9" s="459">
        <f>'Fiche Données'!CW5</f>
        <v>0</v>
      </c>
      <c r="CS9" s="459">
        <f>'Fiche Données'!CX5</f>
        <v>0</v>
      </c>
      <c r="CT9" s="459">
        <f>'Fiche Données'!CY5</f>
        <v>0</v>
      </c>
      <c r="CU9" s="459">
        <f>'Fiche Données'!CZ5</f>
        <v>0</v>
      </c>
      <c r="CV9" s="459">
        <f>'Fiche Données'!DA5</f>
        <v>0</v>
      </c>
      <c r="CW9" s="459">
        <f>'Fiche Données'!DB5</f>
        <v>0</v>
      </c>
      <c r="CX9" s="459">
        <f>'Fiche Données'!DC5</f>
        <v>0</v>
      </c>
      <c r="CY9" s="459">
        <f>'Fiche Données'!DD5</f>
        <v>0</v>
      </c>
      <c r="CZ9" s="459">
        <f>'Fiche Données'!DE5</f>
        <v>0</v>
      </c>
      <c r="DA9" s="459">
        <f>'Fiche Données'!DF5</f>
        <v>0</v>
      </c>
      <c r="DB9" s="459">
        <f>'Fiche Données'!DG5</f>
        <v>0</v>
      </c>
      <c r="DC9" s="459">
        <f>'Fiche Données'!DH5</f>
        <v>0</v>
      </c>
      <c r="DD9" s="459">
        <f>'Fiche Données'!DI5</f>
        <v>0</v>
      </c>
      <c r="DE9" s="459">
        <f>'Fiche Données'!DJ5</f>
        <v>0</v>
      </c>
      <c r="DF9" s="459">
        <f>'Fiche Données'!DK5</f>
        <v>0</v>
      </c>
      <c r="DG9" s="459">
        <f>'Fiche Données'!DL5</f>
        <v>0</v>
      </c>
      <c r="DH9" s="459">
        <f>'Fiche Données'!DM5</f>
        <v>0</v>
      </c>
      <c r="DI9" s="459">
        <f>'Fiche Données'!DN5</f>
        <v>0</v>
      </c>
      <c r="DJ9" s="459">
        <f>'Fiche Données'!DO5</f>
        <v>0</v>
      </c>
      <c r="DK9" s="459">
        <f>'Fiche Données'!DP5</f>
        <v>0</v>
      </c>
      <c r="DL9" s="459">
        <f>'Fiche Données'!DQ5</f>
        <v>0</v>
      </c>
      <c r="DM9" s="459">
        <f>'Fiche Données'!DR5</f>
        <v>0</v>
      </c>
      <c r="DN9" s="459">
        <f>'Fiche Données'!DS5</f>
        <v>0</v>
      </c>
      <c r="DO9" s="459">
        <f>'Fiche Données'!DT5</f>
        <v>0</v>
      </c>
      <c r="DP9" s="511">
        <f>'Fiche Données'!DU5</f>
        <v>0</v>
      </c>
    </row>
    <row r="10" spans="1:120" x14ac:dyDescent="0.25">
      <c r="A10" s="516" t="s">
        <v>182</v>
      </c>
      <c r="B10" s="459">
        <f>'Fiche Données'!G6</f>
        <v>8</v>
      </c>
      <c r="C10" s="459">
        <f>'Fiche Données'!H6</f>
        <v>8</v>
      </c>
      <c r="D10" s="459">
        <f>'Fiche Données'!I6</f>
        <v>8</v>
      </c>
      <c r="E10" s="459">
        <f>'Fiche Données'!J6</f>
        <v>8</v>
      </c>
      <c r="F10" s="459">
        <f>'Fiche Données'!K6</f>
        <v>0</v>
      </c>
      <c r="G10" s="459">
        <f>'Fiche Données'!L6</f>
        <v>0</v>
      </c>
      <c r="H10" s="459">
        <f>'Fiche Données'!M6</f>
        <v>0</v>
      </c>
      <c r="I10" s="459">
        <f>'Fiche Données'!N6</f>
        <v>0</v>
      </c>
      <c r="J10" s="459">
        <f>'Fiche Données'!O6</f>
        <v>0</v>
      </c>
      <c r="K10" s="459">
        <f>'Fiche Données'!P6</f>
        <v>0</v>
      </c>
      <c r="L10" s="459">
        <f>'Fiche Données'!Q6</f>
        <v>0</v>
      </c>
      <c r="M10" s="459">
        <f>'Fiche Données'!R6</f>
        <v>0</v>
      </c>
      <c r="N10" s="459">
        <f>'Fiche Données'!S6</f>
        <v>0</v>
      </c>
      <c r="O10" s="459">
        <f>'Fiche Données'!T6</f>
        <v>0</v>
      </c>
      <c r="P10" s="459">
        <f>'Fiche Données'!U6</f>
        <v>0</v>
      </c>
      <c r="Q10" s="459">
        <f>'Fiche Données'!V6</f>
        <v>0</v>
      </c>
      <c r="R10" s="459">
        <f>'Fiche Données'!W6</f>
        <v>0</v>
      </c>
      <c r="S10" s="459">
        <f>'Fiche Données'!X6</f>
        <v>0</v>
      </c>
      <c r="T10" s="459">
        <f>'Fiche Données'!Y6</f>
        <v>0</v>
      </c>
      <c r="U10" s="459">
        <f>'Fiche Données'!Z6</f>
        <v>0</v>
      </c>
      <c r="V10" s="459">
        <f>'Fiche Données'!AA6</f>
        <v>0</v>
      </c>
      <c r="W10" s="459">
        <f>'Fiche Données'!AB6</f>
        <v>0</v>
      </c>
      <c r="X10" s="459">
        <f>'Fiche Données'!AC6</f>
        <v>0</v>
      </c>
      <c r="Y10" s="459">
        <f>'Fiche Données'!AD6</f>
        <v>0</v>
      </c>
      <c r="Z10" s="459">
        <f>'Fiche Données'!AE6</f>
        <v>0</v>
      </c>
      <c r="AA10" s="459">
        <f>'Fiche Données'!AF6</f>
        <v>0</v>
      </c>
      <c r="AB10" s="459">
        <f>'Fiche Données'!AG6</f>
        <v>0</v>
      </c>
      <c r="AC10" s="459">
        <f>'Fiche Données'!AH6</f>
        <v>0</v>
      </c>
      <c r="AD10" s="459">
        <f>'Fiche Données'!AI6</f>
        <v>0</v>
      </c>
      <c r="AE10" s="459">
        <f>'Fiche Données'!AJ6</f>
        <v>0</v>
      </c>
      <c r="AF10" s="459">
        <f>'Fiche Données'!AK6</f>
        <v>0</v>
      </c>
      <c r="AG10" s="459">
        <f>'Fiche Données'!AL6</f>
        <v>0</v>
      </c>
      <c r="AH10" s="459">
        <f>'Fiche Données'!AM6</f>
        <v>0</v>
      </c>
      <c r="AI10" s="459">
        <f>'Fiche Données'!AN6</f>
        <v>0</v>
      </c>
      <c r="AJ10" s="459">
        <f>'Fiche Données'!AO6</f>
        <v>0</v>
      </c>
      <c r="AK10" s="459">
        <f>'Fiche Données'!AP6</f>
        <v>0</v>
      </c>
      <c r="AL10" s="459">
        <f>'Fiche Données'!AQ6</f>
        <v>0</v>
      </c>
      <c r="AM10" s="459">
        <f>'Fiche Données'!AR6</f>
        <v>0</v>
      </c>
      <c r="AN10" s="459">
        <f>'Fiche Données'!AS6</f>
        <v>0</v>
      </c>
      <c r="AO10" s="459">
        <f>'Fiche Données'!AT6</f>
        <v>0</v>
      </c>
      <c r="AP10" s="459">
        <f>'Fiche Données'!AU6</f>
        <v>0</v>
      </c>
      <c r="AQ10" s="459">
        <f>'Fiche Données'!AV6</f>
        <v>0</v>
      </c>
      <c r="AR10" s="459">
        <f>'Fiche Données'!AW6</f>
        <v>0</v>
      </c>
      <c r="AS10" s="459">
        <f>'Fiche Données'!AX6</f>
        <v>0</v>
      </c>
      <c r="AT10" s="459">
        <f>'Fiche Données'!AY6</f>
        <v>0</v>
      </c>
      <c r="AU10" s="459">
        <f>'Fiche Données'!AZ6</f>
        <v>0</v>
      </c>
      <c r="AV10" s="459">
        <f>'Fiche Données'!BA6</f>
        <v>0</v>
      </c>
      <c r="AW10" s="459">
        <f>'Fiche Données'!BB6</f>
        <v>0</v>
      </c>
      <c r="AX10" s="459">
        <f>'Fiche Données'!BC6</f>
        <v>0</v>
      </c>
      <c r="AY10" s="459">
        <f>'Fiche Données'!BD6</f>
        <v>0</v>
      </c>
      <c r="AZ10" s="459">
        <f>'Fiche Données'!BE6</f>
        <v>0</v>
      </c>
      <c r="BA10" s="459">
        <f>'Fiche Données'!BF6</f>
        <v>0</v>
      </c>
      <c r="BB10" s="459">
        <f>'Fiche Données'!BG6</f>
        <v>0</v>
      </c>
      <c r="BC10" s="459">
        <f>'Fiche Données'!BH6</f>
        <v>0</v>
      </c>
      <c r="BD10" s="459">
        <f>'Fiche Données'!BI6</f>
        <v>0</v>
      </c>
      <c r="BE10" s="459">
        <f>'Fiche Données'!BJ6</f>
        <v>0</v>
      </c>
      <c r="BF10" s="459">
        <f>'Fiche Données'!BK6</f>
        <v>0</v>
      </c>
      <c r="BG10" s="459">
        <f>'Fiche Données'!BL6</f>
        <v>0</v>
      </c>
      <c r="BH10" s="459">
        <f>'Fiche Données'!BM6</f>
        <v>0</v>
      </c>
      <c r="BI10" s="459">
        <f>'Fiche Données'!BN6</f>
        <v>0</v>
      </c>
      <c r="BJ10" s="459">
        <f>'Fiche Données'!BO6</f>
        <v>0</v>
      </c>
      <c r="BK10" s="459">
        <f>'Fiche Données'!BP6</f>
        <v>0</v>
      </c>
      <c r="BL10" s="459">
        <f>'Fiche Données'!BQ6</f>
        <v>0</v>
      </c>
      <c r="BM10" s="459">
        <f>'Fiche Données'!BR6</f>
        <v>0</v>
      </c>
      <c r="BN10" s="459">
        <f>'Fiche Données'!BS6</f>
        <v>0</v>
      </c>
      <c r="BO10" s="459">
        <f>'Fiche Données'!BT6</f>
        <v>0</v>
      </c>
      <c r="BP10" s="459">
        <f>'Fiche Données'!BU6</f>
        <v>0</v>
      </c>
      <c r="BQ10" s="459">
        <f>'Fiche Données'!BV6</f>
        <v>0</v>
      </c>
      <c r="BR10" s="459">
        <f>'Fiche Données'!BW6</f>
        <v>0</v>
      </c>
      <c r="BS10" s="459">
        <f>'Fiche Données'!BX6</f>
        <v>0</v>
      </c>
      <c r="BT10" s="459">
        <f>'Fiche Données'!BY6</f>
        <v>0</v>
      </c>
      <c r="BU10" s="459">
        <f>'Fiche Données'!BZ6</f>
        <v>0</v>
      </c>
      <c r="BV10" s="459">
        <f>'Fiche Données'!CA6</f>
        <v>0</v>
      </c>
      <c r="BW10" s="459">
        <f>'Fiche Données'!CB6</f>
        <v>0</v>
      </c>
      <c r="BX10" s="459">
        <f>'Fiche Données'!CC6</f>
        <v>0</v>
      </c>
      <c r="BY10" s="459">
        <f>'Fiche Données'!CD6</f>
        <v>0</v>
      </c>
      <c r="BZ10" s="459">
        <f>'Fiche Données'!CE6</f>
        <v>0</v>
      </c>
      <c r="CA10" s="459">
        <f>'Fiche Données'!CF6</f>
        <v>0</v>
      </c>
      <c r="CB10" s="459">
        <f>'Fiche Données'!CG6</f>
        <v>0</v>
      </c>
      <c r="CC10" s="459">
        <f>'Fiche Données'!CH6</f>
        <v>0</v>
      </c>
      <c r="CD10" s="459">
        <f>'Fiche Données'!CI6</f>
        <v>0</v>
      </c>
      <c r="CE10" s="459">
        <f>'Fiche Données'!CJ6</f>
        <v>0</v>
      </c>
      <c r="CF10" s="459">
        <f>'Fiche Données'!CK6</f>
        <v>0</v>
      </c>
      <c r="CG10" s="459">
        <f>'Fiche Données'!CL6</f>
        <v>0</v>
      </c>
      <c r="CH10" s="459">
        <f>'Fiche Données'!CM6</f>
        <v>0</v>
      </c>
      <c r="CI10" s="459">
        <f>'Fiche Données'!CN6</f>
        <v>0</v>
      </c>
      <c r="CJ10" s="459">
        <f>'Fiche Données'!CO6</f>
        <v>0</v>
      </c>
      <c r="CK10" s="459">
        <f>'Fiche Données'!CP6</f>
        <v>0</v>
      </c>
      <c r="CL10" s="459">
        <f>'Fiche Données'!CQ6</f>
        <v>0</v>
      </c>
      <c r="CM10" s="459">
        <f>'Fiche Données'!CR6</f>
        <v>0</v>
      </c>
      <c r="CN10" s="459">
        <f>'Fiche Données'!CS6</f>
        <v>0</v>
      </c>
      <c r="CO10" s="459">
        <f>'Fiche Données'!CT6</f>
        <v>0</v>
      </c>
      <c r="CP10" s="459">
        <f>'Fiche Données'!CU6</f>
        <v>0</v>
      </c>
      <c r="CQ10" s="459">
        <f>'Fiche Données'!CV6</f>
        <v>0</v>
      </c>
      <c r="CR10" s="459">
        <f>'Fiche Données'!CW6</f>
        <v>0</v>
      </c>
      <c r="CS10" s="459">
        <f>'Fiche Données'!CX6</f>
        <v>0</v>
      </c>
      <c r="CT10" s="459">
        <f>'Fiche Données'!CY6</f>
        <v>0</v>
      </c>
      <c r="CU10" s="459">
        <f>'Fiche Données'!CZ6</f>
        <v>0</v>
      </c>
      <c r="CV10" s="459">
        <f>'Fiche Données'!DA6</f>
        <v>0</v>
      </c>
      <c r="CW10" s="459">
        <f>'Fiche Données'!DB6</f>
        <v>0</v>
      </c>
      <c r="CX10" s="459">
        <f>'Fiche Données'!DC6</f>
        <v>0</v>
      </c>
      <c r="CY10" s="459">
        <f>'Fiche Données'!DD6</f>
        <v>0</v>
      </c>
      <c r="CZ10" s="459">
        <f>'Fiche Données'!DE6</f>
        <v>0</v>
      </c>
      <c r="DA10" s="459">
        <f>'Fiche Données'!DF6</f>
        <v>0</v>
      </c>
      <c r="DB10" s="459">
        <f>'Fiche Données'!DG6</f>
        <v>0</v>
      </c>
      <c r="DC10" s="459">
        <f>'Fiche Données'!DH6</f>
        <v>0</v>
      </c>
      <c r="DD10" s="459">
        <f>'Fiche Données'!DI6</f>
        <v>0</v>
      </c>
      <c r="DE10" s="459">
        <f>'Fiche Données'!DJ6</f>
        <v>0</v>
      </c>
      <c r="DF10" s="459">
        <f>'Fiche Données'!DK6</f>
        <v>0</v>
      </c>
      <c r="DG10" s="459">
        <f>'Fiche Données'!DL6</f>
        <v>0</v>
      </c>
      <c r="DH10" s="459">
        <f>'Fiche Données'!DM6</f>
        <v>0</v>
      </c>
      <c r="DI10" s="459">
        <f>'Fiche Données'!DN6</f>
        <v>0</v>
      </c>
      <c r="DJ10" s="459">
        <f>'Fiche Données'!DO6</f>
        <v>0</v>
      </c>
      <c r="DK10" s="459">
        <f>'Fiche Données'!DP6</f>
        <v>0</v>
      </c>
      <c r="DL10" s="459">
        <f>'Fiche Données'!DQ6</f>
        <v>0</v>
      </c>
      <c r="DM10" s="459">
        <f>'Fiche Données'!DR6</f>
        <v>0</v>
      </c>
      <c r="DN10" s="459">
        <f>'Fiche Données'!DS6</f>
        <v>0</v>
      </c>
      <c r="DO10" s="459">
        <f>'Fiche Données'!DT6</f>
        <v>0</v>
      </c>
      <c r="DP10" s="511">
        <f>'Fiche Données'!DU6</f>
        <v>0</v>
      </c>
    </row>
    <row r="11" spans="1:120" x14ac:dyDescent="0.25">
      <c r="A11" s="516" t="s">
        <v>262</v>
      </c>
      <c r="B11" s="483">
        <f>'Fiche Données'!G7</f>
        <v>95</v>
      </c>
      <c r="C11" s="483">
        <f>'Fiche Données'!H7</f>
        <v>95</v>
      </c>
      <c r="D11" s="483">
        <f>'Fiche Données'!I7</f>
        <v>95</v>
      </c>
      <c r="E11" s="483">
        <f>'Fiche Données'!J7</f>
        <v>95</v>
      </c>
      <c r="F11" s="483">
        <f>'Fiche Données'!K7</f>
        <v>0</v>
      </c>
      <c r="G11" s="483">
        <f>'Fiche Données'!L7</f>
        <v>0</v>
      </c>
      <c r="H11" s="483">
        <f>'Fiche Données'!M7</f>
        <v>0</v>
      </c>
      <c r="I11" s="483">
        <f>'Fiche Données'!N7</f>
        <v>0</v>
      </c>
      <c r="J11" s="483">
        <f>'Fiche Données'!O7</f>
        <v>0</v>
      </c>
      <c r="K11" s="483">
        <f>'Fiche Données'!P7</f>
        <v>0</v>
      </c>
      <c r="L11" s="483">
        <f>'Fiche Données'!Q7</f>
        <v>0</v>
      </c>
      <c r="M11" s="483">
        <f>'Fiche Données'!R7</f>
        <v>0</v>
      </c>
      <c r="N11" s="483">
        <f>'Fiche Données'!S7</f>
        <v>0</v>
      </c>
      <c r="O11" s="483">
        <f>'Fiche Données'!T7</f>
        <v>0</v>
      </c>
      <c r="P11" s="483">
        <f>'Fiche Données'!U7</f>
        <v>0</v>
      </c>
      <c r="Q11" s="483">
        <f>'Fiche Données'!V7</f>
        <v>0</v>
      </c>
      <c r="R11" s="483">
        <f>'Fiche Données'!W7</f>
        <v>0</v>
      </c>
      <c r="S11" s="483">
        <f>'Fiche Données'!X7</f>
        <v>0</v>
      </c>
      <c r="T11" s="483">
        <f>'Fiche Données'!Y7</f>
        <v>0</v>
      </c>
      <c r="U11" s="483">
        <f>'Fiche Données'!Z7</f>
        <v>0</v>
      </c>
      <c r="V11" s="483">
        <f>'Fiche Données'!AA7</f>
        <v>0</v>
      </c>
      <c r="W11" s="483">
        <f>'Fiche Données'!AB7</f>
        <v>0</v>
      </c>
      <c r="X11" s="483">
        <f>'Fiche Données'!AC7</f>
        <v>0</v>
      </c>
      <c r="Y11" s="483">
        <f>'Fiche Données'!AD7</f>
        <v>0</v>
      </c>
      <c r="Z11" s="483">
        <f>'Fiche Données'!AE7</f>
        <v>0</v>
      </c>
      <c r="AA11" s="483">
        <f>'Fiche Données'!AF7</f>
        <v>0</v>
      </c>
      <c r="AB11" s="483">
        <f>'Fiche Données'!AG7</f>
        <v>0</v>
      </c>
      <c r="AC11" s="483">
        <f>'Fiche Données'!AH7</f>
        <v>0</v>
      </c>
      <c r="AD11" s="483">
        <f>'Fiche Données'!AI7</f>
        <v>0</v>
      </c>
      <c r="AE11" s="483">
        <f>'Fiche Données'!AJ7</f>
        <v>0</v>
      </c>
      <c r="AF11" s="483">
        <f>'Fiche Données'!AK7</f>
        <v>0</v>
      </c>
      <c r="AG11" s="483">
        <f>'Fiche Données'!AL7</f>
        <v>0</v>
      </c>
      <c r="AH11" s="483">
        <f>'Fiche Données'!AM7</f>
        <v>0</v>
      </c>
      <c r="AI11" s="483">
        <f>'Fiche Données'!AN7</f>
        <v>0</v>
      </c>
      <c r="AJ11" s="483">
        <f>'Fiche Données'!AO7</f>
        <v>0</v>
      </c>
      <c r="AK11" s="483">
        <f>'Fiche Données'!AP7</f>
        <v>0</v>
      </c>
      <c r="AL11" s="483">
        <f>'Fiche Données'!AQ7</f>
        <v>0</v>
      </c>
      <c r="AM11" s="483">
        <f>'Fiche Données'!AR7</f>
        <v>0</v>
      </c>
      <c r="AN11" s="483">
        <f>'Fiche Données'!AS7</f>
        <v>0</v>
      </c>
      <c r="AO11" s="483">
        <f>'Fiche Données'!AT7</f>
        <v>0</v>
      </c>
      <c r="AP11" s="483">
        <f>'Fiche Données'!AU7</f>
        <v>0</v>
      </c>
      <c r="AQ11" s="483">
        <f>'Fiche Données'!AV7</f>
        <v>0</v>
      </c>
      <c r="AR11" s="483">
        <f>'Fiche Données'!AW7</f>
        <v>0</v>
      </c>
      <c r="AS11" s="483">
        <f>'Fiche Données'!AX7</f>
        <v>0</v>
      </c>
      <c r="AT11" s="483">
        <f>'Fiche Données'!AY7</f>
        <v>0</v>
      </c>
      <c r="AU11" s="483">
        <f>'Fiche Données'!AZ7</f>
        <v>0</v>
      </c>
      <c r="AV11" s="483">
        <f>'Fiche Données'!BA7</f>
        <v>0</v>
      </c>
      <c r="AW11" s="483">
        <f>'Fiche Données'!BB7</f>
        <v>0</v>
      </c>
      <c r="AX11" s="483">
        <f>'Fiche Données'!BC7</f>
        <v>0</v>
      </c>
      <c r="AY11" s="483">
        <f>'Fiche Données'!BD7</f>
        <v>0</v>
      </c>
      <c r="AZ11" s="483">
        <f>'Fiche Données'!BE7</f>
        <v>0</v>
      </c>
      <c r="BA11" s="483">
        <f>'Fiche Données'!BF7</f>
        <v>0</v>
      </c>
      <c r="BB11" s="483">
        <f>'Fiche Données'!BG7</f>
        <v>0</v>
      </c>
      <c r="BC11" s="483">
        <f>'Fiche Données'!BH7</f>
        <v>0</v>
      </c>
      <c r="BD11" s="483">
        <f>'Fiche Données'!BI7</f>
        <v>0</v>
      </c>
      <c r="BE11" s="483">
        <f>'Fiche Données'!BJ7</f>
        <v>0</v>
      </c>
      <c r="BF11" s="483">
        <f>'Fiche Données'!BK7</f>
        <v>0</v>
      </c>
      <c r="BG11" s="483">
        <f>'Fiche Données'!BL7</f>
        <v>0</v>
      </c>
      <c r="BH11" s="483">
        <f>'Fiche Données'!BM7</f>
        <v>0</v>
      </c>
      <c r="BI11" s="483">
        <f>'Fiche Données'!BN7</f>
        <v>0</v>
      </c>
      <c r="BJ11" s="483">
        <f>'Fiche Données'!BO7</f>
        <v>0</v>
      </c>
      <c r="BK11" s="483">
        <f>'Fiche Données'!BP7</f>
        <v>0</v>
      </c>
      <c r="BL11" s="483">
        <f>'Fiche Données'!BQ7</f>
        <v>0</v>
      </c>
      <c r="BM11" s="483">
        <f>'Fiche Données'!BR7</f>
        <v>0</v>
      </c>
      <c r="BN11" s="483">
        <f>'Fiche Données'!BS7</f>
        <v>0</v>
      </c>
      <c r="BO11" s="483">
        <f>'Fiche Données'!BT7</f>
        <v>0</v>
      </c>
      <c r="BP11" s="483">
        <f>'Fiche Données'!BU7</f>
        <v>0</v>
      </c>
      <c r="BQ11" s="483">
        <f>'Fiche Données'!BV7</f>
        <v>0</v>
      </c>
      <c r="BR11" s="483">
        <f>'Fiche Données'!BW7</f>
        <v>0</v>
      </c>
      <c r="BS11" s="483">
        <f>'Fiche Données'!BX7</f>
        <v>0</v>
      </c>
      <c r="BT11" s="483">
        <f>'Fiche Données'!BY7</f>
        <v>0</v>
      </c>
      <c r="BU11" s="483">
        <f>'Fiche Données'!BZ7</f>
        <v>0</v>
      </c>
      <c r="BV11" s="483">
        <f>'Fiche Données'!CA7</f>
        <v>0</v>
      </c>
      <c r="BW11" s="483">
        <f>'Fiche Données'!CB7</f>
        <v>0</v>
      </c>
      <c r="BX11" s="483">
        <f>'Fiche Données'!CC7</f>
        <v>0</v>
      </c>
      <c r="BY11" s="483">
        <f>'Fiche Données'!CD7</f>
        <v>0</v>
      </c>
      <c r="BZ11" s="483">
        <f>'Fiche Données'!CE7</f>
        <v>0</v>
      </c>
      <c r="CA11" s="483">
        <f>'Fiche Données'!CF7</f>
        <v>0</v>
      </c>
      <c r="CB11" s="483">
        <f>'Fiche Données'!CG7</f>
        <v>0</v>
      </c>
      <c r="CC11" s="483">
        <f>'Fiche Données'!CH7</f>
        <v>0</v>
      </c>
      <c r="CD11" s="483">
        <f>'Fiche Données'!CI7</f>
        <v>0</v>
      </c>
      <c r="CE11" s="483">
        <f>'Fiche Données'!CJ7</f>
        <v>0</v>
      </c>
      <c r="CF11" s="483">
        <f>'Fiche Données'!CK7</f>
        <v>0</v>
      </c>
      <c r="CG11" s="483">
        <f>'Fiche Données'!CL7</f>
        <v>0</v>
      </c>
      <c r="CH11" s="483">
        <f>'Fiche Données'!CM7</f>
        <v>0</v>
      </c>
      <c r="CI11" s="483">
        <f>'Fiche Données'!CN7</f>
        <v>0</v>
      </c>
      <c r="CJ11" s="483">
        <f>'Fiche Données'!CO7</f>
        <v>0</v>
      </c>
      <c r="CK11" s="483">
        <f>'Fiche Données'!CP7</f>
        <v>0</v>
      </c>
      <c r="CL11" s="483">
        <f>'Fiche Données'!CQ7</f>
        <v>0</v>
      </c>
      <c r="CM11" s="483">
        <f>'Fiche Données'!CR7</f>
        <v>0</v>
      </c>
      <c r="CN11" s="483">
        <f>'Fiche Données'!CS7</f>
        <v>0</v>
      </c>
      <c r="CO11" s="483">
        <f>'Fiche Données'!CT7</f>
        <v>0</v>
      </c>
      <c r="CP11" s="483">
        <f>'Fiche Données'!CU7</f>
        <v>0</v>
      </c>
      <c r="CQ11" s="483">
        <f>'Fiche Données'!CV7</f>
        <v>0</v>
      </c>
      <c r="CR11" s="483">
        <f>'Fiche Données'!CW7</f>
        <v>0</v>
      </c>
      <c r="CS11" s="483">
        <f>'Fiche Données'!CX7</f>
        <v>0</v>
      </c>
      <c r="CT11" s="483">
        <f>'Fiche Données'!CY7</f>
        <v>0</v>
      </c>
      <c r="CU11" s="483">
        <f>'Fiche Données'!CZ7</f>
        <v>0</v>
      </c>
      <c r="CV11" s="483">
        <f>'Fiche Données'!DA7</f>
        <v>0</v>
      </c>
      <c r="CW11" s="483">
        <f>'Fiche Données'!DB7</f>
        <v>0</v>
      </c>
      <c r="CX11" s="483">
        <f>'Fiche Données'!DC7</f>
        <v>0</v>
      </c>
      <c r="CY11" s="483">
        <f>'Fiche Données'!DD7</f>
        <v>0</v>
      </c>
      <c r="CZ11" s="483">
        <f>'Fiche Données'!DE7</f>
        <v>0</v>
      </c>
      <c r="DA11" s="483">
        <f>'Fiche Données'!DF7</f>
        <v>0</v>
      </c>
      <c r="DB11" s="483">
        <f>'Fiche Données'!DG7</f>
        <v>0</v>
      </c>
      <c r="DC11" s="483">
        <f>'Fiche Données'!DH7</f>
        <v>0</v>
      </c>
      <c r="DD11" s="483">
        <f>'Fiche Données'!DI7</f>
        <v>0</v>
      </c>
      <c r="DE11" s="483">
        <f>'Fiche Données'!DJ7</f>
        <v>0</v>
      </c>
      <c r="DF11" s="483">
        <f>'Fiche Données'!DK7</f>
        <v>0</v>
      </c>
      <c r="DG11" s="483">
        <f>'Fiche Données'!DL7</f>
        <v>0</v>
      </c>
      <c r="DH11" s="483">
        <f>'Fiche Données'!DM7</f>
        <v>0</v>
      </c>
      <c r="DI11" s="483">
        <f>'Fiche Données'!DN7</f>
        <v>0</v>
      </c>
      <c r="DJ11" s="483">
        <f>'Fiche Données'!DO7</f>
        <v>0</v>
      </c>
      <c r="DK11" s="483">
        <f>'Fiche Données'!DP7</f>
        <v>0</v>
      </c>
      <c r="DL11" s="483">
        <f>'Fiche Données'!DQ7</f>
        <v>0</v>
      </c>
      <c r="DM11" s="483">
        <f>'Fiche Données'!DR7</f>
        <v>0</v>
      </c>
      <c r="DN11" s="483">
        <f>'Fiche Données'!DS7</f>
        <v>0</v>
      </c>
      <c r="DO11" s="483">
        <f>'Fiche Données'!DT7</f>
        <v>0</v>
      </c>
      <c r="DP11" s="512">
        <f>'Fiche Données'!DU7</f>
        <v>0</v>
      </c>
    </row>
    <row r="12" spans="1:120" x14ac:dyDescent="0.25">
      <c r="A12" s="516" t="s">
        <v>263</v>
      </c>
      <c r="B12" s="459">
        <f>'Fiche Données'!G8</f>
        <v>15</v>
      </c>
      <c r="C12" s="459">
        <f>'Fiche Données'!H8</f>
        <v>15</v>
      </c>
      <c r="D12" s="459">
        <f>'Fiche Données'!I8</f>
        <v>15</v>
      </c>
      <c r="E12" s="459">
        <f>'Fiche Données'!J8</f>
        <v>15</v>
      </c>
      <c r="F12" s="459">
        <f>'Fiche Données'!K8</f>
        <v>0</v>
      </c>
      <c r="G12" s="459">
        <f>'Fiche Données'!L8</f>
        <v>0</v>
      </c>
      <c r="H12" s="459">
        <f>'Fiche Données'!M8</f>
        <v>0</v>
      </c>
      <c r="I12" s="459">
        <f>'Fiche Données'!N8</f>
        <v>0</v>
      </c>
      <c r="J12" s="459">
        <f>'Fiche Données'!O8</f>
        <v>0</v>
      </c>
      <c r="K12" s="459">
        <f>'Fiche Données'!P8</f>
        <v>0</v>
      </c>
      <c r="L12" s="459">
        <f>'Fiche Données'!Q8</f>
        <v>0</v>
      </c>
      <c r="M12" s="459">
        <f>'Fiche Données'!R8</f>
        <v>0</v>
      </c>
      <c r="N12" s="459">
        <f>'Fiche Données'!S8</f>
        <v>0</v>
      </c>
      <c r="O12" s="459">
        <f>'Fiche Données'!T8</f>
        <v>0</v>
      </c>
      <c r="P12" s="459">
        <f>'Fiche Données'!U8</f>
        <v>0</v>
      </c>
      <c r="Q12" s="459">
        <f>'Fiche Données'!V8</f>
        <v>0</v>
      </c>
      <c r="R12" s="459">
        <f>'Fiche Données'!W8</f>
        <v>0</v>
      </c>
      <c r="S12" s="459">
        <f>'Fiche Données'!X8</f>
        <v>0</v>
      </c>
      <c r="T12" s="459">
        <f>'Fiche Données'!Y8</f>
        <v>0</v>
      </c>
      <c r="U12" s="459">
        <f>'Fiche Données'!Z8</f>
        <v>0</v>
      </c>
      <c r="V12" s="459">
        <f>'Fiche Données'!AA8</f>
        <v>0</v>
      </c>
      <c r="W12" s="459">
        <f>'Fiche Données'!AB8</f>
        <v>0</v>
      </c>
      <c r="X12" s="459">
        <f>'Fiche Données'!AC8</f>
        <v>0</v>
      </c>
      <c r="Y12" s="459">
        <f>'Fiche Données'!AD8</f>
        <v>0</v>
      </c>
      <c r="Z12" s="459">
        <f>'Fiche Données'!AE8</f>
        <v>0</v>
      </c>
      <c r="AA12" s="459">
        <f>'Fiche Données'!AF8</f>
        <v>0</v>
      </c>
      <c r="AB12" s="459">
        <f>'Fiche Données'!AG8</f>
        <v>0</v>
      </c>
      <c r="AC12" s="459">
        <f>'Fiche Données'!AH8</f>
        <v>0</v>
      </c>
      <c r="AD12" s="459">
        <f>'Fiche Données'!AI8</f>
        <v>0</v>
      </c>
      <c r="AE12" s="459">
        <f>'Fiche Données'!AJ8</f>
        <v>0</v>
      </c>
      <c r="AF12" s="459">
        <f>'Fiche Données'!AK8</f>
        <v>0</v>
      </c>
      <c r="AG12" s="459">
        <f>'Fiche Données'!AL8</f>
        <v>0</v>
      </c>
      <c r="AH12" s="459">
        <f>'Fiche Données'!AM8</f>
        <v>0</v>
      </c>
      <c r="AI12" s="459">
        <f>'Fiche Données'!AN8</f>
        <v>0</v>
      </c>
      <c r="AJ12" s="459">
        <f>'Fiche Données'!AO8</f>
        <v>0</v>
      </c>
      <c r="AK12" s="459">
        <f>'Fiche Données'!AP8</f>
        <v>0</v>
      </c>
      <c r="AL12" s="459">
        <f>'Fiche Données'!AQ8</f>
        <v>0</v>
      </c>
      <c r="AM12" s="459">
        <f>'Fiche Données'!AR8</f>
        <v>0</v>
      </c>
      <c r="AN12" s="459">
        <f>'Fiche Données'!AS8</f>
        <v>0</v>
      </c>
      <c r="AO12" s="459">
        <f>'Fiche Données'!AT8</f>
        <v>0</v>
      </c>
      <c r="AP12" s="459">
        <f>'Fiche Données'!AU8</f>
        <v>0</v>
      </c>
      <c r="AQ12" s="459">
        <f>'Fiche Données'!AV8</f>
        <v>0</v>
      </c>
      <c r="AR12" s="459">
        <f>'Fiche Données'!AW8</f>
        <v>0</v>
      </c>
      <c r="AS12" s="459">
        <f>'Fiche Données'!AX8</f>
        <v>0</v>
      </c>
      <c r="AT12" s="459">
        <f>'Fiche Données'!AY8</f>
        <v>0</v>
      </c>
      <c r="AU12" s="459">
        <f>'Fiche Données'!AZ8</f>
        <v>0</v>
      </c>
      <c r="AV12" s="459">
        <f>'Fiche Données'!BA8</f>
        <v>0</v>
      </c>
      <c r="AW12" s="459">
        <f>'Fiche Données'!BB8</f>
        <v>0</v>
      </c>
      <c r="AX12" s="459">
        <f>'Fiche Données'!BC8</f>
        <v>0</v>
      </c>
      <c r="AY12" s="459">
        <f>'Fiche Données'!BD8</f>
        <v>0</v>
      </c>
      <c r="AZ12" s="459">
        <f>'Fiche Données'!BE8</f>
        <v>0</v>
      </c>
      <c r="BA12" s="459">
        <f>'Fiche Données'!BF8</f>
        <v>0</v>
      </c>
      <c r="BB12" s="459">
        <f>'Fiche Données'!BG8</f>
        <v>0</v>
      </c>
      <c r="BC12" s="459">
        <f>'Fiche Données'!BH8</f>
        <v>0</v>
      </c>
      <c r="BD12" s="459">
        <f>'Fiche Données'!BI8</f>
        <v>0</v>
      </c>
      <c r="BE12" s="459">
        <f>'Fiche Données'!BJ8</f>
        <v>0</v>
      </c>
      <c r="BF12" s="459">
        <f>'Fiche Données'!BK8</f>
        <v>0</v>
      </c>
      <c r="BG12" s="459">
        <f>'Fiche Données'!BL8</f>
        <v>0</v>
      </c>
      <c r="BH12" s="459">
        <f>'Fiche Données'!BM8</f>
        <v>0</v>
      </c>
      <c r="BI12" s="459">
        <f>'Fiche Données'!BN8</f>
        <v>0</v>
      </c>
      <c r="BJ12" s="459">
        <f>'Fiche Données'!BO8</f>
        <v>0</v>
      </c>
      <c r="BK12" s="459">
        <f>'Fiche Données'!BP8</f>
        <v>0</v>
      </c>
      <c r="BL12" s="459">
        <f>'Fiche Données'!BQ8</f>
        <v>0</v>
      </c>
      <c r="BM12" s="459">
        <f>'Fiche Données'!BR8</f>
        <v>0</v>
      </c>
      <c r="BN12" s="459">
        <f>'Fiche Données'!BS8</f>
        <v>0</v>
      </c>
      <c r="BO12" s="459">
        <f>'Fiche Données'!BT8</f>
        <v>0</v>
      </c>
      <c r="BP12" s="459">
        <f>'Fiche Données'!BU8</f>
        <v>0</v>
      </c>
      <c r="BQ12" s="459">
        <f>'Fiche Données'!BV8</f>
        <v>0</v>
      </c>
      <c r="BR12" s="459">
        <f>'Fiche Données'!BW8</f>
        <v>0</v>
      </c>
      <c r="BS12" s="459">
        <f>'Fiche Données'!BX8</f>
        <v>0</v>
      </c>
      <c r="BT12" s="459">
        <f>'Fiche Données'!BY8</f>
        <v>0</v>
      </c>
      <c r="BU12" s="459">
        <f>'Fiche Données'!BZ8</f>
        <v>0</v>
      </c>
      <c r="BV12" s="459">
        <f>'Fiche Données'!CA8</f>
        <v>0</v>
      </c>
      <c r="BW12" s="459">
        <f>'Fiche Données'!CB8</f>
        <v>0</v>
      </c>
      <c r="BX12" s="459">
        <f>'Fiche Données'!CC8</f>
        <v>0</v>
      </c>
      <c r="BY12" s="459">
        <f>'Fiche Données'!CD8</f>
        <v>0</v>
      </c>
      <c r="BZ12" s="459">
        <f>'Fiche Données'!CE8</f>
        <v>0</v>
      </c>
      <c r="CA12" s="459">
        <f>'Fiche Données'!CF8</f>
        <v>0</v>
      </c>
      <c r="CB12" s="459">
        <f>'Fiche Données'!CG8</f>
        <v>0</v>
      </c>
      <c r="CC12" s="459">
        <f>'Fiche Données'!CH8</f>
        <v>0</v>
      </c>
      <c r="CD12" s="459">
        <f>'Fiche Données'!CI8</f>
        <v>0</v>
      </c>
      <c r="CE12" s="459">
        <f>'Fiche Données'!CJ8</f>
        <v>0</v>
      </c>
      <c r="CF12" s="459">
        <f>'Fiche Données'!CK8</f>
        <v>0</v>
      </c>
      <c r="CG12" s="459">
        <f>'Fiche Données'!CL8</f>
        <v>0</v>
      </c>
      <c r="CH12" s="459">
        <f>'Fiche Données'!CM8</f>
        <v>0</v>
      </c>
      <c r="CI12" s="459">
        <f>'Fiche Données'!CN8</f>
        <v>0</v>
      </c>
      <c r="CJ12" s="459">
        <f>'Fiche Données'!CO8</f>
        <v>0</v>
      </c>
      <c r="CK12" s="459">
        <f>'Fiche Données'!CP8</f>
        <v>0</v>
      </c>
      <c r="CL12" s="459">
        <f>'Fiche Données'!CQ8</f>
        <v>0</v>
      </c>
      <c r="CM12" s="459">
        <f>'Fiche Données'!CR8</f>
        <v>0</v>
      </c>
      <c r="CN12" s="459">
        <f>'Fiche Données'!CS8</f>
        <v>0</v>
      </c>
      <c r="CO12" s="459">
        <f>'Fiche Données'!CT8</f>
        <v>0</v>
      </c>
      <c r="CP12" s="459">
        <f>'Fiche Données'!CU8</f>
        <v>0</v>
      </c>
      <c r="CQ12" s="459">
        <f>'Fiche Données'!CV8</f>
        <v>0</v>
      </c>
      <c r="CR12" s="459">
        <f>'Fiche Données'!CW8</f>
        <v>0</v>
      </c>
      <c r="CS12" s="459">
        <f>'Fiche Données'!CX8</f>
        <v>0</v>
      </c>
      <c r="CT12" s="459">
        <f>'Fiche Données'!CY8</f>
        <v>0</v>
      </c>
      <c r="CU12" s="459">
        <f>'Fiche Données'!CZ8</f>
        <v>0</v>
      </c>
      <c r="CV12" s="459">
        <f>'Fiche Données'!DA8</f>
        <v>0</v>
      </c>
      <c r="CW12" s="459">
        <f>'Fiche Données'!DB8</f>
        <v>0</v>
      </c>
      <c r="CX12" s="459">
        <f>'Fiche Données'!DC8</f>
        <v>0</v>
      </c>
      <c r="CY12" s="459">
        <f>'Fiche Données'!DD8</f>
        <v>0</v>
      </c>
      <c r="CZ12" s="459">
        <f>'Fiche Données'!DE8</f>
        <v>0</v>
      </c>
      <c r="DA12" s="459">
        <f>'Fiche Données'!DF8</f>
        <v>0</v>
      </c>
      <c r="DB12" s="459">
        <f>'Fiche Données'!DG8</f>
        <v>0</v>
      </c>
      <c r="DC12" s="459">
        <f>'Fiche Données'!DH8</f>
        <v>0</v>
      </c>
      <c r="DD12" s="459">
        <f>'Fiche Données'!DI8</f>
        <v>0</v>
      </c>
      <c r="DE12" s="459">
        <f>'Fiche Données'!DJ8</f>
        <v>0</v>
      </c>
      <c r="DF12" s="459">
        <f>'Fiche Données'!DK8</f>
        <v>0</v>
      </c>
      <c r="DG12" s="459">
        <f>'Fiche Données'!DL8</f>
        <v>0</v>
      </c>
      <c r="DH12" s="459">
        <f>'Fiche Données'!DM8</f>
        <v>0</v>
      </c>
      <c r="DI12" s="459">
        <f>'Fiche Données'!DN8</f>
        <v>0</v>
      </c>
      <c r="DJ12" s="459">
        <f>'Fiche Données'!DO8</f>
        <v>0</v>
      </c>
      <c r="DK12" s="459">
        <f>'Fiche Données'!DP8</f>
        <v>0</v>
      </c>
      <c r="DL12" s="459">
        <f>'Fiche Données'!DQ8</f>
        <v>0</v>
      </c>
      <c r="DM12" s="459">
        <f>'Fiche Données'!DR8</f>
        <v>0</v>
      </c>
      <c r="DN12" s="459">
        <f>'Fiche Données'!DS8</f>
        <v>0</v>
      </c>
      <c r="DO12" s="459">
        <f>'Fiche Données'!DT8</f>
        <v>0</v>
      </c>
      <c r="DP12" s="511">
        <f>'Fiche Données'!DU8</f>
        <v>0</v>
      </c>
    </row>
    <row r="13" spans="1:120" x14ac:dyDescent="0.25">
      <c r="A13" s="516" t="s">
        <v>344</v>
      </c>
      <c r="B13" s="459">
        <f>'Fiche Données'!G10</f>
        <v>1000</v>
      </c>
      <c r="C13" s="459">
        <f>'Fiche Données'!H10</f>
        <v>2000</v>
      </c>
      <c r="D13" s="459">
        <f>'Fiche Données'!I10</f>
        <v>500</v>
      </c>
      <c r="E13" s="459">
        <f>'Fiche Données'!J10</f>
        <v>1000</v>
      </c>
      <c r="F13" s="459">
        <f>'Fiche Données'!K10</f>
        <v>0</v>
      </c>
      <c r="G13" s="459">
        <f>'Fiche Données'!L10</f>
        <v>0</v>
      </c>
      <c r="H13" s="459">
        <f>'Fiche Données'!M10</f>
        <v>0</v>
      </c>
      <c r="I13" s="459">
        <f>'Fiche Données'!N10</f>
        <v>0</v>
      </c>
      <c r="J13" s="459">
        <f>'Fiche Données'!O10</f>
        <v>0</v>
      </c>
      <c r="K13" s="459">
        <f>'Fiche Données'!P10</f>
        <v>0</v>
      </c>
      <c r="L13" s="459">
        <f>'Fiche Données'!Q10</f>
        <v>0</v>
      </c>
      <c r="M13" s="459">
        <f>'Fiche Données'!R10</f>
        <v>0</v>
      </c>
      <c r="N13" s="459">
        <f>'Fiche Données'!S10</f>
        <v>0</v>
      </c>
      <c r="O13" s="459">
        <f>'Fiche Données'!T10</f>
        <v>0</v>
      </c>
      <c r="P13" s="459">
        <f>'Fiche Données'!U10</f>
        <v>0</v>
      </c>
      <c r="Q13" s="459">
        <f>'Fiche Données'!V10</f>
        <v>0</v>
      </c>
      <c r="R13" s="459">
        <f>'Fiche Données'!W10</f>
        <v>0</v>
      </c>
      <c r="S13" s="459">
        <f>'Fiche Données'!X10</f>
        <v>0</v>
      </c>
      <c r="T13" s="459">
        <f>'Fiche Données'!Y10</f>
        <v>0</v>
      </c>
      <c r="U13" s="459">
        <f>'Fiche Données'!Z10</f>
        <v>0</v>
      </c>
      <c r="V13" s="459">
        <f>'Fiche Données'!AA10</f>
        <v>0</v>
      </c>
      <c r="W13" s="459">
        <f>'Fiche Données'!AB10</f>
        <v>0</v>
      </c>
      <c r="X13" s="459">
        <f>'Fiche Données'!AC10</f>
        <v>0</v>
      </c>
      <c r="Y13" s="459">
        <f>'Fiche Données'!AD10</f>
        <v>0</v>
      </c>
      <c r="Z13" s="459">
        <f>'Fiche Données'!AE10</f>
        <v>0</v>
      </c>
      <c r="AA13" s="459">
        <f>'Fiche Données'!AF10</f>
        <v>0</v>
      </c>
      <c r="AB13" s="459">
        <f>'Fiche Données'!AG10</f>
        <v>0</v>
      </c>
      <c r="AC13" s="459">
        <f>'Fiche Données'!AH10</f>
        <v>0</v>
      </c>
      <c r="AD13" s="459">
        <f>'Fiche Données'!AI10</f>
        <v>0</v>
      </c>
      <c r="AE13" s="459">
        <f>'Fiche Données'!AJ10</f>
        <v>0</v>
      </c>
      <c r="AF13" s="459">
        <f>'Fiche Données'!AK10</f>
        <v>0</v>
      </c>
      <c r="AG13" s="459">
        <f>'Fiche Données'!AL10</f>
        <v>0</v>
      </c>
      <c r="AH13" s="459">
        <f>'Fiche Données'!AM10</f>
        <v>0</v>
      </c>
      <c r="AI13" s="459">
        <f>'Fiche Données'!AN10</f>
        <v>0</v>
      </c>
      <c r="AJ13" s="459">
        <f>'Fiche Données'!AO10</f>
        <v>0</v>
      </c>
      <c r="AK13" s="459">
        <f>'Fiche Données'!AP10</f>
        <v>0</v>
      </c>
      <c r="AL13" s="459">
        <f>'Fiche Données'!AQ10</f>
        <v>0</v>
      </c>
      <c r="AM13" s="459">
        <f>'Fiche Données'!AR10</f>
        <v>0</v>
      </c>
      <c r="AN13" s="459">
        <f>'Fiche Données'!AS10</f>
        <v>0</v>
      </c>
      <c r="AO13" s="459">
        <f>'Fiche Données'!AT10</f>
        <v>0</v>
      </c>
      <c r="AP13" s="459">
        <f>'Fiche Données'!AU10</f>
        <v>0</v>
      </c>
      <c r="AQ13" s="459">
        <f>'Fiche Données'!AV10</f>
        <v>0</v>
      </c>
      <c r="AR13" s="459">
        <f>'Fiche Données'!AW10</f>
        <v>0</v>
      </c>
      <c r="AS13" s="459">
        <f>'Fiche Données'!AX10</f>
        <v>0</v>
      </c>
      <c r="AT13" s="459">
        <f>'Fiche Données'!AY10</f>
        <v>0</v>
      </c>
      <c r="AU13" s="459">
        <f>'Fiche Données'!AZ10</f>
        <v>0</v>
      </c>
      <c r="AV13" s="459">
        <f>'Fiche Données'!BA10</f>
        <v>0</v>
      </c>
      <c r="AW13" s="459">
        <f>'Fiche Données'!BB10</f>
        <v>0</v>
      </c>
      <c r="AX13" s="459">
        <f>'Fiche Données'!BC10</f>
        <v>0</v>
      </c>
      <c r="AY13" s="459">
        <f>'Fiche Données'!BD10</f>
        <v>0</v>
      </c>
      <c r="AZ13" s="459">
        <f>'Fiche Données'!BE10</f>
        <v>0</v>
      </c>
      <c r="BA13" s="459">
        <f>'Fiche Données'!BF10</f>
        <v>0</v>
      </c>
      <c r="BB13" s="459">
        <f>'Fiche Données'!BG10</f>
        <v>0</v>
      </c>
      <c r="BC13" s="459">
        <f>'Fiche Données'!BH10</f>
        <v>0</v>
      </c>
      <c r="BD13" s="459">
        <f>'Fiche Données'!BI10</f>
        <v>0</v>
      </c>
      <c r="BE13" s="459">
        <f>'Fiche Données'!BJ10</f>
        <v>0</v>
      </c>
      <c r="BF13" s="459">
        <f>'Fiche Données'!BK10</f>
        <v>0</v>
      </c>
      <c r="BG13" s="459">
        <f>'Fiche Données'!BL10</f>
        <v>0</v>
      </c>
      <c r="BH13" s="459">
        <f>'Fiche Données'!BM10</f>
        <v>0</v>
      </c>
      <c r="BI13" s="459">
        <f>'Fiche Données'!BN10</f>
        <v>0</v>
      </c>
      <c r="BJ13" s="459">
        <f>'Fiche Données'!BO10</f>
        <v>0</v>
      </c>
      <c r="BK13" s="459">
        <f>'Fiche Données'!BP10</f>
        <v>0</v>
      </c>
      <c r="BL13" s="459">
        <f>'Fiche Données'!BQ10</f>
        <v>0</v>
      </c>
      <c r="BM13" s="459">
        <f>'Fiche Données'!BR10</f>
        <v>0</v>
      </c>
      <c r="BN13" s="459">
        <f>'Fiche Données'!BS10</f>
        <v>0</v>
      </c>
      <c r="BO13" s="459">
        <f>'Fiche Données'!BT10</f>
        <v>0</v>
      </c>
      <c r="BP13" s="459">
        <f>'Fiche Données'!BU10</f>
        <v>0</v>
      </c>
      <c r="BQ13" s="459">
        <f>'Fiche Données'!BV10</f>
        <v>0</v>
      </c>
      <c r="BR13" s="459">
        <f>'Fiche Données'!BW10</f>
        <v>0</v>
      </c>
      <c r="BS13" s="459">
        <f>'Fiche Données'!BX10</f>
        <v>0</v>
      </c>
      <c r="BT13" s="459">
        <f>'Fiche Données'!BY10</f>
        <v>0</v>
      </c>
      <c r="BU13" s="459">
        <f>'Fiche Données'!BZ10</f>
        <v>0</v>
      </c>
      <c r="BV13" s="459">
        <f>'Fiche Données'!CA10</f>
        <v>0</v>
      </c>
      <c r="BW13" s="459">
        <f>'Fiche Données'!CB10</f>
        <v>0</v>
      </c>
      <c r="BX13" s="459">
        <f>'Fiche Données'!CC10</f>
        <v>0</v>
      </c>
      <c r="BY13" s="459">
        <f>'Fiche Données'!CD10</f>
        <v>0</v>
      </c>
      <c r="BZ13" s="459">
        <f>'Fiche Données'!CE10</f>
        <v>0</v>
      </c>
      <c r="CA13" s="459">
        <f>'Fiche Données'!CF10</f>
        <v>0</v>
      </c>
      <c r="CB13" s="459">
        <f>'Fiche Données'!CG10</f>
        <v>0</v>
      </c>
      <c r="CC13" s="459">
        <f>'Fiche Données'!CH10</f>
        <v>0</v>
      </c>
      <c r="CD13" s="459">
        <f>'Fiche Données'!CI10</f>
        <v>0</v>
      </c>
      <c r="CE13" s="459">
        <f>'Fiche Données'!CJ10</f>
        <v>0</v>
      </c>
      <c r="CF13" s="459">
        <f>'Fiche Données'!CK10</f>
        <v>0</v>
      </c>
      <c r="CG13" s="459">
        <f>'Fiche Données'!CL10</f>
        <v>0</v>
      </c>
      <c r="CH13" s="459">
        <f>'Fiche Données'!CM10</f>
        <v>0</v>
      </c>
      <c r="CI13" s="459">
        <f>'Fiche Données'!CN10</f>
        <v>0</v>
      </c>
      <c r="CJ13" s="459">
        <f>'Fiche Données'!CO10</f>
        <v>0</v>
      </c>
      <c r="CK13" s="459">
        <f>'Fiche Données'!CP10</f>
        <v>0</v>
      </c>
      <c r="CL13" s="459">
        <f>'Fiche Données'!CQ10</f>
        <v>0</v>
      </c>
      <c r="CM13" s="459">
        <f>'Fiche Données'!CR10</f>
        <v>0</v>
      </c>
      <c r="CN13" s="459">
        <f>'Fiche Données'!CS10</f>
        <v>0</v>
      </c>
      <c r="CO13" s="459">
        <f>'Fiche Données'!CT10</f>
        <v>0</v>
      </c>
      <c r="CP13" s="459">
        <f>'Fiche Données'!CU10</f>
        <v>0</v>
      </c>
      <c r="CQ13" s="459">
        <f>'Fiche Données'!CV10</f>
        <v>0</v>
      </c>
      <c r="CR13" s="459">
        <f>'Fiche Données'!CW10</f>
        <v>0</v>
      </c>
      <c r="CS13" s="459">
        <f>'Fiche Données'!CX10</f>
        <v>0</v>
      </c>
      <c r="CT13" s="459">
        <f>'Fiche Données'!CY10</f>
        <v>0</v>
      </c>
      <c r="CU13" s="459">
        <f>'Fiche Données'!CZ10</f>
        <v>0</v>
      </c>
      <c r="CV13" s="459">
        <f>'Fiche Données'!DA10</f>
        <v>0</v>
      </c>
      <c r="CW13" s="459">
        <f>'Fiche Données'!DB10</f>
        <v>0</v>
      </c>
      <c r="CX13" s="459">
        <f>'Fiche Données'!DC10</f>
        <v>0</v>
      </c>
      <c r="CY13" s="459">
        <f>'Fiche Données'!DD10</f>
        <v>0</v>
      </c>
      <c r="CZ13" s="459">
        <f>'Fiche Données'!DE10</f>
        <v>0</v>
      </c>
      <c r="DA13" s="459">
        <f>'Fiche Données'!DF10</f>
        <v>0</v>
      </c>
      <c r="DB13" s="459">
        <f>'Fiche Données'!DG10</f>
        <v>0</v>
      </c>
      <c r="DC13" s="459">
        <f>'Fiche Données'!DH10</f>
        <v>0</v>
      </c>
      <c r="DD13" s="459">
        <f>'Fiche Données'!DI10</f>
        <v>0</v>
      </c>
      <c r="DE13" s="459">
        <f>'Fiche Données'!DJ10</f>
        <v>0</v>
      </c>
      <c r="DF13" s="459">
        <f>'Fiche Données'!DK10</f>
        <v>0</v>
      </c>
      <c r="DG13" s="459">
        <f>'Fiche Données'!DL10</f>
        <v>0</v>
      </c>
      <c r="DH13" s="459">
        <f>'Fiche Données'!DM10</f>
        <v>0</v>
      </c>
      <c r="DI13" s="459">
        <f>'Fiche Données'!DN10</f>
        <v>0</v>
      </c>
      <c r="DJ13" s="459">
        <f>'Fiche Données'!DO10</f>
        <v>0</v>
      </c>
      <c r="DK13" s="459">
        <f>'Fiche Données'!DP10</f>
        <v>0</v>
      </c>
      <c r="DL13" s="459">
        <f>'Fiche Données'!DQ10</f>
        <v>0</v>
      </c>
      <c r="DM13" s="459">
        <f>'Fiche Données'!DR10</f>
        <v>0</v>
      </c>
      <c r="DN13" s="459">
        <f>'Fiche Données'!DS10</f>
        <v>0</v>
      </c>
      <c r="DO13" s="459">
        <f>'Fiche Données'!DT10</f>
        <v>0</v>
      </c>
      <c r="DP13" s="511">
        <f>'Fiche Données'!DU10</f>
        <v>0</v>
      </c>
    </row>
    <row r="14" spans="1:120" x14ac:dyDescent="0.25">
      <c r="A14" s="516" t="s">
        <v>345</v>
      </c>
      <c r="B14" s="459">
        <f>'Fiche Données'!G11</f>
        <v>3000</v>
      </c>
      <c r="C14" s="459">
        <f>'Fiche Données'!H11</f>
        <v>5500</v>
      </c>
      <c r="D14" s="459">
        <f>'Fiche Données'!I11</f>
        <v>1500</v>
      </c>
      <c r="E14" s="459">
        <f>'Fiche Données'!J11</f>
        <v>3000</v>
      </c>
      <c r="F14" s="459">
        <f>'Fiche Données'!K11</f>
        <v>0</v>
      </c>
      <c r="G14" s="459">
        <f>'Fiche Données'!L11</f>
        <v>0</v>
      </c>
      <c r="H14" s="459">
        <f>'Fiche Données'!M11</f>
        <v>0</v>
      </c>
      <c r="I14" s="459">
        <f>'Fiche Données'!N11</f>
        <v>0</v>
      </c>
      <c r="J14" s="459">
        <f>'Fiche Données'!O11</f>
        <v>0</v>
      </c>
      <c r="K14" s="459">
        <f>'Fiche Données'!P11</f>
        <v>0</v>
      </c>
      <c r="L14" s="459">
        <f>'Fiche Données'!Q11</f>
        <v>0</v>
      </c>
      <c r="M14" s="459">
        <f>'Fiche Données'!R11</f>
        <v>0</v>
      </c>
      <c r="N14" s="459">
        <f>'Fiche Données'!S11</f>
        <v>0</v>
      </c>
      <c r="O14" s="459">
        <f>'Fiche Données'!T11</f>
        <v>0</v>
      </c>
      <c r="P14" s="459">
        <f>'Fiche Données'!U11</f>
        <v>0</v>
      </c>
      <c r="Q14" s="459">
        <f>'Fiche Données'!V11</f>
        <v>0</v>
      </c>
      <c r="R14" s="459">
        <f>'Fiche Données'!W11</f>
        <v>0</v>
      </c>
      <c r="S14" s="459">
        <f>'Fiche Données'!X11</f>
        <v>0</v>
      </c>
      <c r="T14" s="459">
        <f>'Fiche Données'!Y11</f>
        <v>0</v>
      </c>
      <c r="U14" s="459">
        <f>'Fiche Données'!Z11</f>
        <v>0</v>
      </c>
      <c r="V14" s="459">
        <f>'Fiche Données'!AA11</f>
        <v>0</v>
      </c>
      <c r="W14" s="459">
        <f>'Fiche Données'!AB11</f>
        <v>0</v>
      </c>
      <c r="X14" s="459">
        <f>'Fiche Données'!AC11</f>
        <v>0</v>
      </c>
      <c r="Y14" s="459">
        <f>'Fiche Données'!AD11</f>
        <v>0</v>
      </c>
      <c r="Z14" s="459">
        <f>'Fiche Données'!AE11</f>
        <v>0</v>
      </c>
      <c r="AA14" s="459">
        <f>'Fiche Données'!AF11</f>
        <v>0</v>
      </c>
      <c r="AB14" s="459">
        <f>'Fiche Données'!AG11</f>
        <v>0</v>
      </c>
      <c r="AC14" s="459">
        <f>'Fiche Données'!AH11</f>
        <v>0</v>
      </c>
      <c r="AD14" s="459">
        <f>'Fiche Données'!AI11</f>
        <v>0</v>
      </c>
      <c r="AE14" s="459">
        <f>'Fiche Données'!AJ11</f>
        <v>0</v>
      </c>
      <c r="AF14" s="459">
        <f>'Fiche Données'!AK11</f>
        <v>0</v>
      </c>
      <c r="AG14" s="459">
        <f>'Fiche Données'!AL11</f>
        <v>0</v>
      </c>
      <c r="AH14" s="459">
        <f>'Fiche Données'!AM11</f>
        <v>0</v>
      </c>
      <c r="AI14" s="459">
        <f>'Fiche Données'!AN11</f>
        <v>0</v>
      </c>
      <c r="AJ14" s="459">
        <f>'Fiche Données'!AO11</f>
        <v>0</v>
      </c>
      <c r="AK14" s="459">
        <f>'Fiche Données'!AP11</f>
        <v>0</v>
      </c>
      <c r="AL14" s="459">
        <f>'Fiche Données'!AQ11</f>
        <v>0</v>
      </c>
      <c r="AM14" s="459">
        <f>'Fiche Données'!AR11</f>
        <v>0</v>
      </c>
      <c r="AN14" s="459">
        <f>'Fiche Données'!AS11</f>
        <v>0</v>
      </c>
      <c r="AO14" s="459">
        <f>'Fiche Données'!AT11</f>
        <v>0</v>
      </c>
      <c r="AP14" s="459">
        <f>'Fiche Données'!AU11</f>
        <v>0</v>
      </c>
      <c r="AQ14" s="459">
        <f>'Fiche Données'!AV11</f>
        <v>0</v>
      </c>
      <c r="AR14" s="459">
        <f>'Fiche Données'!AW11</f>
        <v>0</v>
      </c>
      <c r="AS14" s="459">
        <f>'Fiche Données'!AX11</f>
        <v>0</v>
      </c>
      <c r="AT14" s="459">
        <f>'Fiche Données'!AY11</f>
        <v>0</v>
      </c>
      <c r="AU14" s="459">
        <f>'Fiche Données'!AZ11</f>
        <v>0</v>
      </c>
      <c r="AV14" s="459">
        <f>'Fiche Données'!BA11</f>
        <v>0</v>
      </c>
      <c r="AW14" s="459">
        <f>'Fiche Données'!BB11</f>
        <v>0</v>
      </c>
      <c r="AX14" s="459">
        <f>'Fiche Données'!BC11</f>
        <v>0</v>
      </c>
      <c r="AY14" s="459">
        <f>'Fiche Données'!BD11</f>
        <v>0</v>
      </c>
      <c r="AZ14" s="459">
        <f>'Fiche Données'!BE11</f>
        <v>0</v>
      </c>
      <c r="BA14" s="459">
        <f>'Fiche Données'!BF11</f>
        <v>0</v>
      </c>
      <c r="BB14" s="459">
        <f>'Fiche Données'!BG11</f>
        <v>0</v>
      </c>
      <c r="BC14" s="459">
        <f>'Fiche Données'!BH11</f>
        <v>0</v>
      </c>
      <c r="BD14" s="459">
        <f>'Fiche Données'!BI11</f>
        <v>0</v>
      </c>
      <c r="BE14" s="459">
        <f>'Fiche Données'!BJ11</f>
        <v>0</v>
      </c>
      <c r="BF14" s="459">
        <f>'Fiche Données'!BK11</f>
        <v>0</v>
      </c>
      <c r="BG14" s="459">
        <f>'Fiche Données'!BL11</f>
        <v>0</v>
      </c>
      <c r="BH14" s="459">
        <f>'Fiche Données'!BM11</f>
        <v>0</v>
      </c>
      <c r="BI14" s="459">
        <f>'Fiche Données'!BN11</f>
        <v>0</v>
      </c>
      <c r="BJ14" s="459">
        <f>'Fiche Données'!BO11</f>
        <v>0</v>
      </c>
      <c r="BK14" s="459">
        <f>'Fiche Données'!BP11</f>
        <v>0</v>
      </c>
      <c r="BL14" s="459">
        <f>'Fiche Données'!BQ11</f>
        <v>0</v>
      </c>
      <c r="BM14" s="459">
        <f>'Fiche Données'!BR11</f>
        <v>0</v>
      </c>
      <c r="BN14" s="459">
        <f>'Fiche Données'!BS11</f>
        <v>0</v>
      </c>
      <c r="BO14" s="459">
        <f>'Fiche Données'!BT11</f>
        <v>0</v>
      </c>
      <c r="BP14" s="459">
        <f>'Fiche Données'!BU11</f>
        <v>0</v>
      </c>
      <c r="BQ14" s="459">
        <f>'Fiche Données'!BV11</f>
        <v>0</v>
      </c>
      <c r="BR14" s="459">
        <f>'Fiche Données'!BW11</f>
        <v>0</v>
      </c>
      <c r="BS14" s="459">
        <f>'Fiche Données'!BX11</f>
        <v>0</v>
      </c>
      <c r="BT14" s="459">
        <f>'Fiche Données'!BY11</f>
        <v>0</v>
      </c>
      <c r="BU14" s="459">
        <f>'Fiche Données'!BZ11</f>
        <v>0</v>
      </c>
      <c r="BV14" s="459">
        <f>'Fiche Données'!CA11</f>
        <v>0</v>
      </c>
      <c r="BW14" s="459">
        <f>'Fiche Données'!CB11</f>
        <v>0</v>
      </c>
      <c r="BX14" s="459">
        <f>'Fiche Données'!CC11</f>
        <v>0</v>
      </c>
      <c r="BY14" s="459">
        <f>'Fiche Données'!CD11</f>
        <v>0</v>
      </c>
      <c r="BZ14" s="459">
        <f>'Fiche Données'!CE11</f>
        <v>0</v>
      </c>
      <c r="CA14" s="459">
        <f>'Fiche Données'!CF11</f>
        <v>0</v>
      </c>
      <c r="CB14" s="459">
        <f>'Fiche Données'!CG11</f>
        <v>0</v>
      </c>
      <c r="CC14" s="459">
        <f>'Fiche Données'!CH11</f>
        <v>0</v>
      </c>
      <c r="CD14" s="459">
        <f>'Fiche Données'!CI11</f>
        <v>0</v>
      </c>
      <c r="CE14" s="459">
        <f>'Fiche Données'!CJ11</f>
        <v>0</v>
      </c>
      <c r="CF14" s="459">
        <f>'Fiche Données'!CK11</f>
        <v>0</v>
      </c>
      <c r="CG14" s="459">
        <f>'Fiche Données'!CL11</f>
        <v>0</v>
      </c>
      <c r="CH14" s="459">
        <f>'Fiche Données'!CM11</f>
        <v>0</v>
      </c>
      <c r="CI14" s="459">
        <f>'Fiche Données'!CN11</f>
        <v>0</v>
      </c>
      <c r="CJ14" s="459">
        <f>'Fiche Données'!CO11</f>
        <v>0</v>
      </c>
      <c r="CK14" s="459">
        <f>'Fiche Données'!CP11</f>
        <v>0</v>
      </c>
      <c r="CL14" s="459">
        <f>'Fiche Données'!CQ11</f>
        <v>0</v>
      </c>
      <c r="CM14" s="459">
        <f>'Fiche Données'!CR11</f>
        <v>0</v>
      </c>
      <c r="CN14" s="459">
        <f>'Fiche Données'!CS11</f>
        <v>0</v>
      </c>
      <c r="CO14" s="459">
        <f>'Fiche Données'!CT11</f>
        <v>0</v>
      </c>
      <c r="CP14" s="459">
        <f>'Fiche Données'!CU11</f>
        <v>0</v>
      </c>
      <c r="CQ14" s="459">
        <f>'Fiche Données'!CV11</f>
        <v>0</v>
      </c>
      <c r="CR14" s="459">
        <f>'Fiche Données'!CW11</f>
        <v>0</v>
      </c>
      <c r="CS14" s="459">
        <f>'Fiche Données'!CX11</f>
        <v>0</v>
      </c>
      <c r="CT14" s="459">
        <f>'Fiche Données'!CY11</f>
        <v>0</v>
      </c>
      <c r="CU14" s="459">
        <f>'Fiche Données'!CZ11</f>
        <v>0</v>
      </c>
      <c r="CV14" s="459">
        <f>'Fiche Données'!DA11</f>
        <v>0</v>
      </c>
      <c r="CW14" s="459">
        <f>'Fiche Données'!DB11</f>
        <v>0</v>
      </c>
      <c r="CX14" s="459">
        <f>'Fiche Données'!DC11</f>
        <v>0</v>
      </c>
      <c r="CY14" s="459">
        <f>'Fiche Données'!DD11</f>
        <v>0</v>
      </c>
      <c r="CZ14" s="459">
        <f>'Fiche Données'!DE11</f>
        <v>0</v>
      </c>
      <c r="DA14" s="459">
        <f>'Fiche Données'!DF11</f>
        <v>0</v>
      </c>
      <c r="DB14" s="459">
        <f>'Fiche Données'!DG11</f>
        <v>0</v>
      </c>
      <c r="DC14" s="459">
        <f>'Fiche Données'!DH11</f>
        <v>0</v>
      </c>
      <c r="DD14" s="459">
        <f>'Fiche Données'!DI11</f>
        <v>0</v>
      </c>
      <c r="DE14" s="459">
        <f>'Fiche Données'!DJ11</f>
        <v>0</v>
      </c>
      <c r="DF14" s="459">
        <f>'Fiche Données'!DK11</f>
        <v>0</v>
      </c>
      <c r="DG14" s="459">
        <f>'Fiche Données'!DL11</f>
        <v>0</v>
      </c>
      <c r="DH14" s="459">
        <f>'Fiche Données'!DM11</f>
        <v>0</v>
      </c>
      <c r="DI14" s="459">
        <f>'Fiche Données'!DN11</f>
        <v>0</v>
      </c>
      <c r="DJ14" s="459">
        <f>'Fiche Données'!DO11</f>
        <v>0</v>
      </c>
      <c r="DK14" s="459">
        <f>'Fiche Données'!DP11</f>
        <v>0</v>
      </c>
      <c r="DL14" s="459">
        <f>'Fiche Données'!DQ11</f>
        <v>0</v>
      </c>
      <c r="DM14" s="459">
        <f>'Fiche Données'!DR11</f>
        <v>0</v>
      </c>
      <c r="DN14" s="459">
        <f>'Fiche Données'!DS11</f>
        <v>0</v>
      </c>
      <c r="DO14" s="459">
        <f>'Fiche Données'!DT11</f>
        <v>0</v>
      </c>
      <c r="DP14" s="511">
        <f>'Fiche Données'!DU11</f>
        <v>0</v>
      </c>
    </row>
    <row r="15" spans="1:120" x14ac:dyDescent="0.25">
      <c r="A15" s="516" t="s">
        <v>348</v>
      </c>
      <c r="B15" s="459">
        <f>'Fiche Données'!G12</f>
        <v>500</v>
      </c>
      <c r="C15" s="459">
        <f>'Fiche Données'!H12</f>
        <v>600</v>
      </c>
      <c r="D15" s="459">
        <f>'Fiche Données'!I12</f>
        <v>300</v>
      </c>
      <c r="E15" s="459">
        <f>'Fiche Données'!J12</f>
        <v>500</v>
      </c>
      <c r="F15" s="459">
        <f>'Fiche Données'!K12</f>
        <v>0</v>
      </c>
      <c r="G15" s="459">
        <f>'Fiche Données'!L12</f>
        <v>0</v>
      </c>
      <c r="H15" s="459">
        <f>'Fiche Données'!M12</f>
        <v>0</v>
      </c>
      <c r="I15" s="459">
        <f>'Fiche Données'!N12</f>
        <v>0</v>
      </c>
      <c r="J15" s="459">
        <f>'Fiche Données'!O12</f>
        <v>0</v>
      </c>
      <c r="K15" s="459">
        <f>'Fiche Données'!P12</f>
        <v>0</v>
      </c>
      <c r="L15" s="459">
        <f>'Fiche Données'!Q12</f>
        <v>0</v>
      </c>
      <c r="M15" s="459">
        <f>'Fiche Données'!R12</f>
        <v>0</v>
      </c>
      <c r="N15" s="459">
        <f>'Fiche Données'!S12</f>
        <v>0</v>
      </c>
      <c r="O15" s="459">
        <f>'Fiche Données'!T12</f>
        <v>0</v>
      </c>
      <c r="P15" s="459">
        <f>'Fiche Données'!U12</f>
        <v>0</v>
      </c>
      <c r="Q15" s="459">
        <f>'Fiche Données'!V12</f>
        <v>0</v>
      </c>
      <c r="R15" s="459">
        <f>'Fiche Données'!W12</f>
        <v>0</v>
      </c>
      <c r="S15" s="459">
        <f>'Fiche Données'!X12</f>
        <v>0</v>
      </c>
      <c r="T15" s="459">
        <f>'Fiche Données'!Y12</f>
        <v>0</v>
      </c>
      <c r="U15" s="459">
        <f>'Fiche Données'!Z12</f>
        <v>0</v>
      </c>
      <c r="V15" s="459">
        <f>'Fiche Données'!AA12</f>
        <v>0</v>
      </c>
      <c r="W15" s="459">
        <f>'Fiche Données'!AB12</f>
        <v>0</v>
      </c>
      <c r="X15" s="459">
        <f>'Fiche Données'!AC12</f>
        <v>0</v>
      </c>
      <c r="Y15" s="459">
        <f>'Fiche Données'!AD12</f>
        <v>0</v>
      </c>
      <c r="Z15" s="459">
        <f>'Fiche Données'!AE12</f>
        <v>0</v>
      </c>
      <c r="AA15" s="459">
        <f>'Fiche Données'!AF12</f>
        <v>0</v>
      </c>
      <c r="AB15" s="459">
        <f>'Fiche Données'!AG12</f>
        <v>0</v>
      </c>
      <c r="AC15" s="459">
        <f>'Fiche Données'!AH12</f>
        <v>0</v>
      </c>
      <c r="AD15" s="459">
        <f>'Fiche Données'!AI12</f>
        <v>0</v>
      </c>
      <c r="AE15" s="459">
        <f>'Fiche Données'!AJ12</f>
        <v>0</v>
      </c>
      <c r="AF15" s="459">
        <f>'Fiche Données'!AK12</f>
        <v>0</v>
      </c>
      <c r="AG15" s="459">
        <f>'Fiche Données'!AL12</f>
        <v>0</v>
      </c>
      <c r="AH15" s="459">
        <f>'Fiche Données'!AM12</f>
        <v>0</v>
      </c>
      <c r="AI15" s="459">
        <f>'Fiche Données'!AN12</f>
        <v>0</v>
      </c>
      <c r="AJ15" s="459">
        <f>'Fiche Données'!AO12</f>
        <v>0</v>
      </c>
      <c r="AK15" s="459">
        <f>'Fiche Données'!AP12</f>
        <v>0</v>
      </c>
      <c r="AL15" s="459">
        <f>'Fiche Données'!AQ12</f>
        <v>0</v>
      </c>
      <c r="AM15" s="459">
        <f>'Fiche Données'!AR12</f>
        <v>0</v>
      </c>
      <c r="AN15" s="459">
        <f>'Fiche Données'!AS12</f>
        <v>0</v>
      </c>
      <c r="AO15" s="459">
        <f>'Fiche Données'!AT12</f>
        <v>0</v>
      </c>
      <c r="AP15" s="459">
        <f>'Fiche Données'!AU12</f>
        <v>0</v>
      </c>
      <c r="AQ15" s="459">
        <f>'Fiche Données'!AV12</f>
        <v>0</v>
      </c>
      <c r="AR15" s="459">
        <f>'Fiche Données'!AW12</f>
        <v>0</v>
      </c>
      <c r="AS15" s="459">
        <f>'Fiche Données'!AX12</f>
        <v>0</v>
      </c>
      <c r="AT15" s="459">
        <f>'Fiche Données'!AY12</f>
        <v>0</v>
      </c>
      <c r="AU15" s="459">
        <f>'Fiche Données'!AZ12</f>
        <v>0</v>
      </c>
      <c r="AV15" s="459">
        <f>'Fiche Données'!BA12</f>
        <v>0</v>
      </c>
      <c r="AW15" s="459">
        <f>'Fiche Données'!BB12</f>
        <v>0</v>
      </c>
      <c r="AX15" s="459">
        <f>'Fiche Données'!BC12</f>
        <v>0</v>
      </c>
      <c r="AY15" s="459">
        <f>'Fiche Données'!BD12</f>
        <v>0</v>
      </c>
      <c r="AZ15" s="459">
        <f>'Fiche Données'!BE12</f>
        <v>0</v>
      </c>
      <c r="BA15" s="459">
        <f>'Fiche Données'!BF12</f>
        <v>0</v>
      </c>
      <c r="BB15" s="459">
        <f>'Fiche Données'!BG12</f>
        <v>0</v>
      </c>
      <c r="BC15" s="459">
        <f>'Fiche Données'!BH12</f>
        <v>0</v>
      </c>
      <c r="BD15" s="459">
        <f>'Fiche Données'!BI12</f>
        <v>0</v>
      </c>
      <c r="BE15" s="459">
        <f>'Fiche Données'!BJ12</f>
        <v>0</v>
      </c>
      <c r="BF15" s="459">
        <f>'Fiche Données'!BK12</f>
        <v>0</v>
      </c>
      <c r="BG15" s="459">
        <f>'Fiche Données'!BL12</f>
        <v>0</v>
      </c>
      <c r="BH15" s="459">
        <f>'Fiche Données'!BM12</f>
        <v>0</v>
      </c>
      <c r="BI15" s="459">
        <f>'Fiche Données'!BN12</f>
        <v>0</v>
      </c>
      <c r="BJ15" s="459">
        <f>'Fiche Données'!BO12</f>
        <v>0</v>
      </c>
      <c r="BK15" s="459">
        <f>'Fiche Données'!BP12</f>
        <v>0</v>
      </c>
      <c r="BL15" s="459">
        <f>'Fiche Données'!BQ12</f>
        <v>0</v>
      </c>
      <c r="BM15" s="459">
        <f>'Fiche Données'!BR12</f>
        <v>0</v>
      </c>
      <c r="BN15" s="459">
        <f>'Fiche Données'!BS12</f>
        <v>0</v>
      </c>
      <c r="BO15" s="459">
        <f>'Fiche Données'!BT12</f>
        <v>0</v>
      </c>
      <c r="BP15" s="459">
        <f>'Fiche Données'!BU12</f>
        <v>0</v>
      </c>
      <c r="BQ15" s="459">
        <f>'Fiche Données'!BV12</f>
        <v>0</v>
      </c>
      <c r="BR15" s="459">
        <f>'Fiche Données'!BW12</f>
        <v>0</v>
      </c>
      <c r="BS15" s="459">
        <f>'Fiche Données'!BX12</f>
        <v>0</v>
      </c>
      <c r="BT15" s="459">
        <f>'Fiche Données'!BY12</f>
        <v>0</v>
      </c>
      <c r="BU15" s="459">
        <f>'Fiche Données'!BZ12</f>
        <v>0</v>
      </c>
      <c r="BV15" s="459">
        <f>'Fiche Données'!CA12</f>
        <v>0</v>
      </c>
      <c r="BW15" s="459">
        <f>'Fiche Données'!CB12</f>
        <v>0</v>
      </c>
      <c r="BX15" s="459">
        <f>'Fiche Données'!CC12</f>
        <v>0</v>
      </c>
      <c r="BY15" s="459">
        <f>'Fiche Données'!CD12</f>
        <v>0</v>
      </c>
      <c r="BZ15" s="459">
        <f>'Fiche Données'!CE12</f>
        <v>0</v>
      </c>
      <c r="CA15" s="459">
        <f>'Fiche Données'!CF12</f>
        <v>0</v>
      </c>
      <c r="CB15" s="459">
        <f>'Fiche Données'!CG12</f>
        <v>0</v>
      </c>
      <c r="CC15" s="459">
        <f>'Fiche Données'!CH12</f>
        <v>0</v>
      </c>
      <c r="CD15" s="459">
        <f>'Fiche Données'!CI12</f>
        <v>0</v>
      </c>
      <c r="CE15" s="459">
        <f>'Fiche Données'!CJ12</f>
        <v>0</v>
      </c>
      <c r="CF15" s="459">
        <f>'Fiche Données'!CK12</f>
        <v>0</v>
      </c>
      <c r="CG15" s="459">
        <f>'Fiche Données'!CL12</f>
        <v>0</v>
      </c>
      <c r="CH15" s="459">
        <f>'Fiche Données'!CM12</f>
        <v>0</v>
      </c>
      <c r="CI15" s="459">
        <f>'Fiche Données'!CN12</f>
        <v>0</v>
      </c>
      <c r="CJ15" s="459">
        <f>'Fiche Données'!CO12</f>
        <v>0</v>
      </c>
      <c r="CK15" s="459">
        <f>'Fiche Données'!CP12</f>
        <v>0</v>
      </c>
      <c r="CL15" s="459">
        <f>'Fiche Données'!CQ12</f>
        <v>0</v>
      </c>
      <c r="CM15" s="459">
        <f>'Fiche Données'!CR12</f>
        <v>0</v>
      </c>
      <c r="CN15" s="459">
        <f>'Fiche Données'!CS12</f>
        <v>0</v>
      </c>
      <c r="CO15" s="459">
        <f>'Fiche Données'!CT12</f>
        <v>0</v>
      </c>
      <c r="CP15" s="459">
        <f>'Fiche Données'!CU12</f>
        <v>0</v>
      </c>
      <c r="CQ15" s="459">
        <f>'Fiche Données'!CV12</f>
        <v>0</v>
      </c>
      <c r="CR15" s="459">
        <f>'Fiche Données'!CW12</f>
        <v>0</v>
      </c>
      <c r="CS15" s="459">
        <f>'Fiche Données'!CX12</f>
        <v>0</v>
      </c>
      <c r="CT15" s="459">
        <f>'Fiche Données'!CY12</f>
        <v>0</v>
      </c>
      <c r="CU15" s="459">
        <f>'Fiche Données'!CZ12</f>
        <v>0</v>
      </c>
      <c r="CV15" s="459">
        <f>'Fiche Données'!DA12</f>
        <v>0</v>
      </c>
      <c r="CW15" s="459">
        <f>'Fiche Données'!DB12</f>
        <v>0</v>
      </c>
      <c r="CX15" s="459">
        <f>'Fiche Données'!DC12</f>
        <v>0</v>
      </c>
      <c r="CY15" s="459">
        <f>'Fiche Données'!DD12</f>
        <v>0</v>
      </c>
      <c r="CZ15" s="459">
        <f>'Fiche Données'!DE12</f>
        <v>0</v>
      </c>
      <c r="DA15" s="459">
        <f>'Fiche Données'!DF12</f>
        <v>0</v>
      </c>
      <c r="DB15" s="459">
        <f>'Fiche Données'!DG12</f>
        <v>0</v>
      </c>
      <c r="DC15" s="459">
        <f>'Fiche Données'!DH12</f>
        <v>0</v>
      </c>
      <c r="DD15" s="459">
        <f>'Fiche Données'!DI12</f>
        <v>0</v>
      </c>
      <c r="DE15" s="459">
        <f>'Fiche Données'!DJ12</f>
        <v>0</v>
      </c>
      <c r="DF15" s="459">
        <f>'Fiche Données'!DK12</f>
        <v>0</v>
      </c>
      <c r="DG15" s="459">
        <f>'Fiche Données'!DL12</f>
        <v>0</v>
      </c>
      <c r="DH15" s="459">
        <f>'Fiche Données'!DM12</f>
        <v>0</v>
      </c>
      <c r="DI15" s="459">
        <f>'Fiche Données'!DN12</f>
        <v>0</v>
      </c>
      <c r="DJ15" s="459">
        <f>'Fiche Données'!DO12</f>
        <v>0</v>
      </c>
      <c r="DK15" s="459">
        <f>'Fiche Données'!DP12</f>
        <v>0</v>
      </c>
      <c r="DL15" s="459">
        <f>'Fiche Données'!DQ12</f>
        <v>0</v>
      </c>
      <c r="DM15" s="459">
        <f>'Fiche Données'!DR12</f>
        <v>0</v>
      </c>
      <c r="DN15" s="459">
        <f>'Fiche Données'!DS12</f>
        <v>0</v>
      </c>
      <c r="DO15" s="459">
        <f>'Fiche Données'!DT12</f>
        <v>0</v>
      </c>
      <c r="DP15" s="511">
        <f>'Fiche Données'!DU12</f>
        <v>0</v>
      </c>
    </row>
    <row r="16" spans="1:120" ht="7.5" customHeight="1" x14ac:dyDescent="0.25">
      <c r="A16" s="516"/>
      <c r="DP16" s="511"/>
    </row>
    <row r="17" spans="1:120" x14ac:dyDescent="0.25">
      <c r="A17" s="516" t="s">
        <v>351</v>
      </c>
      <c r="B17" s="459">
        <f>'Fiche Données'!G13</f>
        <v>0</v>
      </c>
      <c r="C17" s="459">
        <f>'Fiche Données'!H13</f>
        <v>0</v>
      </c>
      <c r="D17" s="459">
        <f>'Fiche Données'!I13</f>
        <v>0</v>
      </c>
      <c r="E17" s="459">
        <f>'Fiche Données'!J13</f>
        <v>0</v>
      </c>
      <c r="F17" s="459">
        <f>'Fiche Données'!K13</f>
        <v>0</v>
      </c>
      <c r="G17" s="459">
        <f>'Fiche Données'!L13</f>
        <v>0</v>
      </c>
      <c r="H17" s="459">
        <f>'Fiche Données'!M13</f>
        <v>0</v>
      </c>
      <c r="I17" s="459">
        <f>'Fiche Données'!N13</f>
        <v>0</v>
      </c>
      <c r="J17" s="459">
        <f>'Fiche Données'!O13</f>
        <v>0</v>
      </c>
      <c r="K17" s="459">
        <f>'Fiche Données'!P13</f>
        <v>0</v>
      </c>
      <c r="L17" s="459">
        <f>'Fiche Données'!Q13</f>
        <v>0</v>
      </c>
      <c r="M17" s="459">
        <f>'Fiche Données'!R13</f>
        <v>0</v>
      </c>
      <c r="N17" s="459">
        <f>'Fiche Données'!S13</f>
        <v>0</v>
      </c>
      <c r="O17" s="459">
        <f>'Fiche Données'!T13</f>
        <v>0</v>
      </c>
      <c r="P17" s="459">
        <f>'Fiche Données'!U13</f>
        <v>0</v>
      </c>
      <c r="Q17" s="459">
        <f>'Fiche Données'!V13</f>
        <v>0</v>
      </c>
      <c r="R17" s="459">
        <f>'Fiche Données'!W13</f>
        <v>0</v>
      </c>
      <c r="S17" s="459">
        <f>'Fiche Données'!X13</f>
        <v>0</v>
      </c>
      <c r="T17" s="459">
        <f>'Fiche Données'!Y13</f>
        <v>0</v>
      </c>
      <c r="U17" s="459">
        <f>'Fiche Données'!Z13</f>
        <v>0</v>
      </c>
      <c r="V17" s="459">
        <f>'Fiche Données'!AA13</f>
        <v>0</v>
      </c>
      <c r="W17" s="459">
        <f>'Fiche Données'!AB13</f>
        <v>0</v>
      </c>
      <c r="X17" s="459">
        <f>'Fiche Données'!AC13</f>
        <v>0</v>
      </c>
      <c r="Y17" s="459">
        <f>'Fiche Données'!AD13</f>
        <v>0</v>
      </c>
      <c r="Z17" s="459">
        <f>'Fiche Données'!AE13</f>
        <v>0</v>
      </c>
      <c r="AA17" s="459">
        <f>'Fiche Données'!AF13</f>
        <v>0</v>
      </c>
      <c r="AB17" s="459">
        <f>'Fiche Données'!AG13</f>
        <v>0</v>
      </c>
      <c r="AC17" s="459">
        <f>'Fiche Données'!AH13</f>
        <v>0</v>
      </c>
      <c r="AD17" s="459">
        <f>'Fiche Données'!AI13</f>
        <v>0</v>
      </c>
      <c r="AE17" s="459">
        <f>'Fiche Données'!AJ13</f>
        <v>0</v>
      </c>
      <c r="AF17" s="459">
        <f>'Fiche Données'!AK13</f>
        <v>0</v>
      </c>
      <c r="AG17" s="459">
        <f>'Fiche Données'!AL13</f>
        <v>0</v>
      </c>
      <c r="AH17" s="459">
        <f>'Fiche Données'!AM13</f>
        <v>0</v>
      </c>
      <c r="AI17" s="459">
        <f>'Fiche Données'!AN13</f>
        <v>0</v>
      </c>
      <c r="AJ17" s="459">
        <f>'Fiche Données'!AO13</f>
        <v>0</v>
      </c>
      <c r="AK17" s="459">
        <f>'Fiche Données'!AP13</f>
        <v>0</v>
      </c>
      <c r="AL17" s="459">
        <f>'Fiche Données'!AQ13</f>
        <v>0</v>
      </c>
      <c r="AM17" s="459">
        <f>'Fiche Données'!AR13</f>
        <v>0</v>
      </c>
      <c r="AN17" s="459">
        <f>'Fiche Données'!AS13</f>
        <v>0</v>
      </c>
      <c r="AO17" s="459">
        <f>'Fiche Données'!AT13</f>
        <v>0</v>
      </c>
      <c r="AP17" s="459">
        <f>'Fiche Données'!AU13</f>
        <v>0</v>
      </c>
      <c r="AQ17" s="459">
        <f>'Fiche Données'!AV13</f>
        <v>0</v>
      </c>
      <c r="AR17" s="459">
        <f>'Fiche Données'!AW13</f>
        <v>0</v>
      </c>
      <c r="AS17" s="459">
        <f>'Fiche Données'!AX13</f>
        <v>0</v>
      </c>
      <c r="AT17" s="459">
        <f>'Fiche Données'!AY13</f>
        <v>0</v>
      </c>
      <c r="AU17" s="459">
        <f>'Fiche Données'!AZ13</f>
        <v>0</v>
      </c>
      <c r="AV17" s="459">
        <f>'Fiche Données'!BA13</f>
        <v>0</v>
      </c>
      <c r="AW17" s="459">
        <f>'Fiche Données'!BB13</f>
        <v>0</v>
      </c>
      <c r="AX17" s="459">
        <f>'Fiche Données'!BC13</f>
        <v>0</v>
      </c>
      <c r="AY17" s="459">
        <f>'Fiche Données'!BD13</f>
        <v>0</v>
      </c>
      <c r="AZ17" s="459">
        <f>'Fiche Données'!BE13</f>
        <v>0</v>
      </c>
      <c r="BA17" s="459">
        <f>'Fiche Données'!BF13</f>
        <v>0</v>
      </c>
      <c r="BB17" s="459">
        <f>'Fiche Données'!BG13</f>
        <v>0</v>
      </c>
      <c r="BC17" s="459">
        <f>'Fiche Données'!BH13</f>
        <v>0</v>
      </c>
      <c r="BD17" s="459">
        <f>'Fiche Données'!BI13</f>
        <v>0</v>
      </c>
      <c r="BE17" s="459">
        <f>'Fiche Données'!BJ13</f>
        <v>0</v>
      </c>
      <c r="BF17" s="459">
        <f>'Fiche Données'!BK13</f>
        <v>0</v>
      </c>
      <c r="BG17" s="459">
        <f>'Fiche Données'!BL13</f>
        <v>0</v>
      </c>
      <c r="BH17" s="459">
        <f>'Fiche Données'!BM13</f>
        <v>0</v>
      </c>
      <c r="BI17" s="459">
        <f>'Fiche Données'!BN13</f>
        <v>0</v>
      </c>
      <c r="BJ17" s="459">
        <f>'Fiche Données'!BO13</f>
        <v>0</v>
      </c>
      <c r="BK17" s="459">
        <f>'Fiche Données'!BP13</f>
        <v>0</v>
      </c>
      <c r="BL17" s="459">
        <f>'Fiche Données'!BQ13</f>
        <v>0</v>
      </c>
      <c r="BM17" s="459">
        <f>'Fiche Données'!BR13</f>
        <v>0</v>
      </c>
      <c r="BN17" s="459">
        <f>'Fiche Données'!BS13</f>
        <v>0</v>
      </c>
      <c r="BO17" s="459">
        <f>'Fiche Données'!BT13</f>
        <v>0</v>
      </c>
      <c r="BP17" s="459">
        <f>'Fiche Données'!BU13</f>
        <v>0</v>
      </c>
      <c r="BQ17" s="459">
        <f>'Fiche Données'!BV13</f>
        <v>0</v>
      </c>
      <c r="BR17" s="459">
        <f>'Fiche Données'!BW13</f>
        <v>0</v>
      </c>
      <c r="BS17" s="459">
        <f>'Fiche Données'!BX13</f>
        <v>0</v>
      </c>
      <c r="BT17" s="459">
        <f>'Fiche Données'!BY13</f>
        <v>0</v>
      </c>
      <c r="BU17" s="459">
        <f>'Fiche Données'!BZ13</f>
        <v>0</v>
      </c>
      <c r="BV17" s="459">
        <f>'Fiche Données'!CA13</f>
        <v>0</v>
      </c>
      <c r="BW17" s="459">
        <f>'Fiche Données'!CB13</f>
        <v>0</v>
      </c>
      <c r="BX17" s="459">
        <f>'Fiche Données'!CC13</f>
        <v>0</v>
      </c>
      <c r="BY17" s="459">
        <f>'Fiche Données'!CD13</f>
        <v>0</v>
      </c>
      <c r="BZ17" s="459">
        <f>'Fiche Données'!CE13</f>
        <v>0</v>
      </c>
      <c r="CA17" s="459">
        <f>'Fiche Données'!CF13</f>
        <v>0</v>
      </c>
      <c r="CB17" s="459">
        <f>'Fiche Données'!CG13</f>
        <v>0</v>
      </c>
      <c r="CC17" s="459">
        <f>'Fiche Données'!CH13</f>
        <v>0</v>
      </c>
      <c r="CD17" s="459">
        <f>'Fiche Données'!CI13</f>
        <v>0</v>
      </c>
      <c r="CE17" s="459">
        <f>'Fiche Données'!CJ13</f>
        <v>0</v>
      </c>
      <c r="CF17" s="459">
        <f>'Fiche Données'!CK13</f>
        <v>0</v>
      </c>
      <c r="CG17" s="459">
        <f>'Fiche Données'!CL13</f>
        <v>0</v>
      </c>
      <c r="CH17" s="459">
        <f>'Fiche Données'!CM13</f>
        <v>0</v>
      </c>
      <c r="CI17" s="459">
        <f>'Fiche Données'!CN13</f>
        <v>0</v>
      </c>
      <c r="CJ17" s="459">
        <f>'Fiche Données'!CO13</f>
        <v>0</v>
      </c>
      <c r="CK17" s="459">
        <f>'Fiche Données'!CP13</f>
        <v>0</v>
      </c>
      <c r="CL17" s="459">
        <f>'Fiche Données'!CQ13</f>
        <v>0</v>
      </c>
      <c r="CM17" s="459">
        <f>'Fiche Données'!CR13</f>
        <v>0</v>
      </c>
      <c r="CN17" s="459">
        <f>'Fiche Données'!CS13</f>
        <v>0</v>
      </c>
      <c r="CO17" s="459">
        <f>'Fiche Données'!CT13</f>
        <v>0</v>
      </c>
      <c r="CP17" s="459">
        <f>'Fiche Données'!CU13</f>
        <v>0</v>
      </c>
      <c r="CQ17" s="459">
        <f>'Fiche Données'!CV13</f>
        <v>0</v>
      </c>
      <c r="CR17" s="459">
        <f>'Fiche Données'!CW13</f>
        <v>0</v>
      </c>
      <c r="CS17" s="459">
        <f>'Fiche Données'!CX13</f>
        <v>0</v>
      </c>
      <c r="CT17" s="459">
        <f>'Fiche Données'!CY13</f>
        <v>0</v>
      </c>
      <c r="CU17" s="459">
        <f>'Fiche Données'!CZ13</f>
        <v>0</v>
      </c>
      <c r="CV17" s="459">
        <f>'Fiche Données'!DA13</f>
        <v>0</v>
      </c>
      <c r="CW17" s="459">
        <f>'Fiche Données'!DB13</f>
        <v>0</v>
      </c>
      <c r="CX17" s="459">
        <f>'Fiche Données'!DC13</f>
        <v>0</v>
      </c>
      <c r="CY17" s="459">
        <f>'Fiche Données'!DD13</f>
        <v>0</v>
      </c>
      <c r="CZ17" s="459">
        <f>'Fiche Données'!DE13</f>
        <v>0</v>
      </c>
      <c r="DA17" s="459">
        <f>'Fiche Données'!DF13</f>
        <v>0</v>
      </c>
      <c r="DB17" s="459">
        <f>'Fiche Données'!DG13</f>
        <v>0</v>
      </c>
      <c r="DC17" s="459">
        <f>'Fiche Données'!DH13</f>
        <v>0</v>
      </c>
      <c r="DD17" s="459">
        <f>'Fiche Données'!DI13</f>
        <v>0</v>
      </c>
      <c r="DE17" s="459">
        <f>'Fiche Données'!DJ13</f>
        <v>0</v>
      </c>
      <c r="DF17" s="459">
        <f>'Fiche Données'!DK13</f>
        <v>0</v>
      </c>
      <c r="DG17" s="459">
        <f>'Fiche Données'!DL13</f>
        <v>0</v>
      </c>
      <c r="DH17" s="459">
        <f>'Fiche Données'!DM13</f>
        <v>0</v>
      </c>
      <c r="DI17" s="459">
        <f>'Fiche Données'!DN13</f>
        <v>0</v>
      </c>
      <c r="DJ17" s="459">
        <f>'Fiche Données'!DO13</f>
        <v>0</v>
      </c>
      <c r="DK17" s="459">
        <f>'Fiche Données'!DP13</f>
        <v>0</v>
      </c>
      <c r="DL17" s="459">
        <f>'Fiche Données'!DQ13</f>
        <v>0</v>
      </c>
      <c r="DM17" s="459">
        <f>'Fiche Données'!DR13</f>
        <v>0</v>
      </c>
      <c r="DN17" s="459">
        <f>'Fiche Données'!DS13</f>
        <v>0</v>
      </c>
      <c r="DO17" s="459">
        <f>'Fiche Données'!DT13</f>
        <v>0</v>
      </c>
      <c r="DP17" s="511">
        <f>'Fiche Données'!DU13</f>
        <v>0</v>
      </c>
    </row>
    <row r="18" spans="1:120" x14ac:dyDescent="0.25">
      <c r="A18" s="516" t="s">
        <v>349</v>
      </c>
      <c r="B18" s="459">
        <f>'Fiche Données'!G14</f>
        <v>0</v>
      </c>
      <c r="C18" s="459">
        <f>'Fiche Données'!H14</f>
        <v>0</v>
      </c>
      <c r="D18" s="459">
        <f>'Fiche Données'!I14</f>
        <v>0</v>
      </c>
      <c r="E18" s="459">
        <f>'Fiche Données'!J14</f>
        <v>0</v>
      </c>
      <c r="F18" s="459">
        <f>'Fiche Données'!K14</f>
        <v>0</v>
      </c>
      <c r="G18" s="459">
        <f>'Fiche Données'!L14</f>
        <v>0</v>
      </c>
      <c r="H18" s="459">
        <f>'Fiche Données'!M14</f>
        <v>0</v>
      </c>
      <c r="I18" s="459">
        <f>'Fiche Données'!N14</f>
        <v>0</v>
      </c>
      <c r="J18" s="459">
        <f>'Fiche Données'!O14</f>
        <v>0</v>
      </c>
      <c r="K18" s="459">
        <f>'Fiche Données'!P14</f>
        <v>0</v>
      </c>
      <c r="L18" s="459">
        <f>'Fiche Données'!Q14</f>
        <v>0</v>
      </c>
      <c r="M18" s="459">
        <f>'Fiche Données'!R14</f>
        <v>0</v>
      </c>
      <c r="N18" s="459">
        <f>'Fiche Données'!S14</f>
        <v>0</v>
      </c>
      <c r="O18" s="459">
        <f>'Fiche Données'!T14</f>
        <v>0</v>
      </c>
      <c r="P18" s="459">
        <f>'Fiche Données'!U14</f>
        <v>0</v>
      </c>
      <c r="Q18" s="459">
        <f>'Fiche Données'!V14</f>
        <v>0</v>
      </c>
      <c r="R18" s="459">
        <f>'Fiche Données'!W14</f>
        <v>0</v>
      </c>
      <c r="S18" s="459">
        <f>'Fiche Données'!X14</f>
        <v>0</v>
      </c>
      <c r="T18" s="459">
        <f>'Fiche Données'!Y14</f>
        <v>0</v>
      </c>
      <c r="U18" s="459">
        <f>'Fiche Données'!Z14</f>
        <v>0</v>
      </c>
      <c r="V18" s="459">
        <f>'Fiche Données'!AA14</f>
        <v>0</v>
      </c>
      <c r="W18" s="459">
        <f>'Fiche Données'!AB14</f>
        <v>0</v>
      </c>
      <c r="X18" s="459">
        <f>'Fiche Données'!AC14</f>
        <v>0</v>
      </c>
      <c r="Y18" s="459">
        <f>'Fiche Données'!AD14</f>
        <v>0</v>
      </c>
      <c r="Z18" s="459">
        <f>'Fiche Données'!AE14</f>
        <v>0</v>
      </c>
      <c r="AA18" s="459">
        <f>'Fiche Données'!AF14</f>
        <v>0</v>
      </c>
      <c r="AB18" s="459">
        <f>'Fiche Données'!AG14</f>
        <v>0</v>
      </c>
      <c r="AC18" s="459">
        <f>'Fiche Données'!AH14</f>
        <v>0</v>
      </c>
      <c r="AD18" s="459">
        <f>'Fiche Données'!AI14</f>
        <v>0</v>
      </c>
      <c r="AE18" s="459">
        <f>'Fiche Données'!AJ14</f>
        <v>0</v>
      </c>
      <c r="AF18" s="459">
        <f>'Fiche Données'!AK14</f>
        <v>0</v>
      </c>
      <c r="AG18" s="459">
        <f>'Fiche Données'!AL14</f>
        <v>0</v>
      </c>
      <c r="AH18" s="459">
        <f>'Fiche Données'!AM14</f>
        <v>0</v>
      </c>
      <c r="AI18" s="459">
        <f>'Fiche Données'!AN14</f>
        <v>0</v>
      </c>
      <c r="AJ18" s="459">
        <f>'Fiche Données'!AO14</f>
        <v>0</v>
      </c>
      <c r="AK18" s="459">
        <f>'Fiche Données'!AP14</f>
        <v>0</v>
      </c>
      <c r="AL18" s="459">
        <f>'Fiche Données'!AQ14</f>
        <v>0</v>
      </c>
      <c r="AM18" s="459">
        <f>'Fiche Données'!AR14</f>
        <v>0</v>
      </c>
      <c r="AN18" s="459">
        <f>'Fiche Données'!AS14</f>
        <v>0</v>
      </c>
      <c r="AO18" s="459">
        <f>'Fiche Données'!AT14</f>
        <v>0</v>
      </c>
      <c r="AP18" s="459">
        <f>'Fiche Données'!AU14</f>
        <v>0</v>
      </c>
      <c r="AQ18" s="459">
        <f>'Fiche Données'!AV14</f>
        <v>0</v>
      </c>
      <c r="AR18" s="459">
        <f>'Fiche Données'!AW14</f>
        <v>0</v>
      </c>
      <c r="AS18" s="459">
        <f>'Fiche Données'!AX14</f>
        <v>0</v>
      </c>
      <c r="AT18" s="459">
        <f>'Fiche Données'!AY14</f>
        <v>0</v>
      </c>
      <c r="AU18" s="459">
        <f>'Fiche Données'!AZ14</f>
        <v>0</v>
      </c>
      <c r="AV18" s="459">
        <f>'Fiche Données'!BA14</f>
        <v>0</v>
      </c>
      <c r="AW18" s="459">
        <f>'Fiche Données'!BB14</f>
        <v>0</v>
      </c>
      <c r="AX18" s="459">
        <f>'Fiche Données'!BC14</f>
        <v>0</v>
      </c>
      <c r="AY18" s="459">
        <f>'Fiche Données'!BD14</f>
        <v>0</v>
      </c>
      <c r="AZ18" s="459">
        <f>'Fiche Données'!BE14</f>
        <v>0</v>
      </c>
      <c r="BA18" s="459">
        <f>'Fiche Données'!BF14</f>
        <v>0</v>
      </c>
      <c r="BB18" s="459">
        <f>'Fiche Données'!BG14</f>
        <v>0</v>
      </c>
      <c r="BC18" s="459">
        <f>'Fiche Données'!BH14</f>
        <v>0</v>
      </c>
      <c r="BD18" s="459">
        <f>'Fiche Données'!BI14</f>
        <v>0</v>
      </c>
      <c r="BE18" s="459">
        <f>'Fiche Données'!BJ14</f>
        <v>0</v>
      </c>
      <c r="BF18" s="459">
        <f>'Fiche Données'!BK14</f>
        <v>0</v>
      </c>
      <c r="BG18" s="459">
        <f>'Fiche Données'!BL14</f>
        <v>0</v>
      </c>
      <c r="BH18" s="459">
        <f>'Fiche Données'!BM14</f>
        <v>0</v>
      </c>
      <c r="BI18" s="459">
        <f>'Fiche Données'!BN14</f>
        <v>0</v>
      </c>
      <c r="BJ18" s="459">
        <f>'Fiche Données'!BO14</f>
        <v>0</v>
      </c>
      <c r="BK18" s="459">
        <f>'Fiche Données'!BP14</f>
        <v>0</v>
      </c>
      <c r="BL18" s="459">
        <f>'Fiche Données'!BQ14</f>
        <v>0</v>
      </c>
      <c r="BM18" s="459">
        <f>'Fiche Données'!BR14</f>
        <v>0</v>
      </c>
      <c r="BN18" s="459">
        <f>'Fiche Données'!BS14</f>
        <v>0</v>
      </c>
      <c r="BO18" s="459">
        <f>'Fiche Données'!BT14</f>
        <v>0</v>
      </c>
      <c r="BP18" s="459">
        <f>'Fiche Données'!BU14</f>
        <v>0</v>
      </c>
      <c r="BQ18" s="459">
        <f>'Fiche Données'!BV14</f>
        <v>0</v>
      </c>
      <c r="BR18" s="459">
        <f>'Fiche Données'!BW14</f>
        <v>0</v>
      </c>
      <c r="BS18" s="459">
        <f>'Fiche Données'!BX14</f>
        <v>0</v>
      </c>
      <c r="BT18" s="459">
        <f>'Fiche Données'!BY14</f>
        <v>0</v>
      </c>
      <c r="BU18" s="459">
        <f>'Fiche Données'!BZ14</f>
        <v>0</v>
      </c>
      <c r="BV18" s="459">
        <f>'Fiche Données'!CA14</f>
        <v>0</v>
      </c>
      <c r="BW18" s="459">
        <f>'Fiche Données'!CB14</f>
        <v>0</v>
      </c>
      <c r="BX18" s="459">
        <f>'Fiche Données'!CC14</f>
        <v>0</v>
      </c>
      <c r="BY18" s="459">
        <f>'Fiche Données'!CD14</f>
        <v>0</v>
      </c>
      <c r="BZ18" s="459">
        <f>'Fiche Données'!CE14</f>
        <v>0</v>
      </c>
      <c r="CA18" s="459">
        <f>'Fiche Données'!CF14</f>
        <v>0</v>
      </c>
      <c r="CB18" s="459">
        <f>'Fiche Données'!CG14</f>
        <v>0</v>
      </c>
      <c r="CC18" s="459">
        <f>'Fiche Données'!CH14</f>
        <v>0</v>
      </c>
      <c r="CD18" s="459">
        <f>'Fiche Données'!CI14</f>
        <v>0</v>
      </c>
      <c r="CE18" s="459">
        <f>'Fiche Données'!CJ14</f>
        <v>0</v>
      </c>
      <c r="CF18" s="459">
        <f>'Fiche Données'!CK14</f>
        <v>0</v>
      </c>
      <c r="CG18" s="459">
        <f>'Fiche Données'!CL14</f>
        <v>0</v>
      </c>
      <c r="CH18" s="459">
        <f>'Fiche Données'!CM14</f>
        <v>0</v>
      </c>
      <c r="CI18" s="459">
        <f>'Fiche Données'!CN14</f>
        <v>0</v>
      </c>
      <c r="CJ18" s="459">
        <f>'Fiche Données'!CO14</f>
        <v>0</v>
      </c>
      <c r="CK18" s="459">
        <f>'Fiche Données'!CP14</f>
        <v>0</v>
      </c>
      <c r="CL18" s="459">
        <f>'Fiche Données'!CQ14</f>
        <v>0</v>
      </c>
      <c r="CM18" s="459">
        <f>'Fiche Données'!CR14</f>
        <v>0</v>
      </c>
      <c r="CN18" s="459">
        <f>'Fiche Données'!CS14</f>
        <v>0</v>
      </c>
      <c r="CO18" s="459">
        <f>'Fiche Données'!CT14</f>
        <v>0</v>
      </c>
      <c r="CP18" s="459">
        <f>'Fiche Données'!CU14</f>
        <v>0</v>
      </c>
      <c r="CQ18" s="459">
        <f>'Fiche Données'!CV14</f>
        <v>0</v>
      </c>
      <c r="CR18" s="459">
        <f>'Fiche Données'!CW14</f>
        <v>0</v>
      </c>
      <c r="CS18" s="459">
        <f>'Fiche Données'!CX14</f>
        <v>0</v>
      </c>
      <c r="CT18" s="459">
        <f>'Fiche Données'!CY14</f>
        <v>0</v>
      </c>
      <c r="CU18" s="459">
        <f>'Fiche Données'!CZ14</f>
        <v>0</v>
      </c>
      <c r="CV18" s="459">
        <f>'Fiche Données'!DA14</f>
        <v>0</v>
      </c>
      <c r="CW18" s="459">
        <f>'Fiche Données'!DB14</f>
        <v>0</v>
      </c>
      <c r="CX18" s="459">
        <f>'Fiche Données'!DC14</f>
        <v>0</v>
      </c>
      <c r="CY18" s="459">
        <f>'Fiche Données'!DD14</f>
        <v>0</v>
      </c>
      <c r="CZ18" s="459">
        <f>'Fiche Données'!DE14</f>
        <v>0</v>
      </c>
      <c r="DA18" s="459">
        <f>'Fiche Données'!DF14</f>
        <v>0</v>
      </c>
      <c r="DB18" s="459">
        <f>'Fiche Données'!DG14</f>
        <v>0</v>
      </c>
      <c r="DC18" s="459">
        <f>'Fiche Données'!DH14</f>
        <v>0</v>
      </c>
      <c r="DD18" s="459">
        <f>'Fiche Données'!DI14</f>
        <v>0</v>
      </c>
      <c r="DE18" s="459">
        <f>'Fiche Données'!DJ14</f>
        <v>0</v>
      </c>
      <c r="DF18" s="459">
        <f>'Fiche Données'!DK14</f>
        <v>0</v>
      </c>
      <c r="DG18" s="459">
        <f>'Fiche Données'!DL14</f>
        <v>0</v>
      </c>
      <c r="DH18" s="459">
        <f>'Fiche Données'!DM14</f>
        <v>0</v>
      </c>
      <c r="DI18" s="459">
        <f>'Fiche Données'!DN14</f>
        <v>0</v>
      </c>
      <c r="DJ18" s="459">
        <f>'Fiche Données'!DO14</f>
        <v>0</v>
      </c>
      <c r="DK18" s="459">
        <f>'Fiche Données'!DP14</f>
        <v>0</v>
      </c>
      <c r="DL18" s="459">
        <f>'Fiche Données'!DQ14</f>
        <v>0</v>
      </c>
      <c r="DM18" s="459">
        <f>'Fiche Données'!DR14</f>
        <v>0</v>
      </c>
      <c r="DN18" s="459">
        <f>'Fiche Données'!DS14</f>
        <v>0</v>
      </c>
      <c r="DO18" s="459">
        <f>'Fiche Données'!DT14</f>
        <v>0</v>
      </c>
      <c r="DP18" s="511">
        <f>'Fiche Données'!DU14</f>
        <v>0</v>
      </c>
    </row>
    <row r="19" spans="1:120" x14ac:dyDescent="0.25">
      <c r="A19" s="516" t="s">
        <v>350</v>
      </c>
      <c r="B19" s="459">
        <f>'Fiche Données'!G15</f>
        <v>0</v>
      </c>
      <c r="C19" s="459">
        <f>'Fiche Données'!H15</f>
        <v>0</v>
      </c>
      <c r="D19" s="459">
        <f>'Fiche Données'!I15</f>
        <v>0</v>
      </c>
      <c r="E19" s="459">
        <f>'Fiche Données'!J15</f>
        <v>0</v>
      </c>
      <c r="F19" s="459">
        <f>'Fiche Données'!K15</f>
        <v>0</v>
      </c>
      <c r="G19" s="459">
        <f>'Fiche Données'!L15</f>
        <v>0</v>
      </c>
      <c r="H19" s="459">
        <f>'Fiche Données'!M15</f>
        <v>0</v>
      </c>
      <c r="I19" s="459">
        <f>'Fiche Données'!N15</f>
        <v>0</v>
      </c>
      <c r="J19" s="459">
        <f>'Fiche Données'!O15</f>
        <v>0</v>
      </c>
      <c r="K19" s="459">
        <f>'Fiche Données'!P15</f>
        <v>0</v>
      </c>
      <c r="L19" s="459">
        <f>'Fiche Données'!Q15</f>
        <v>0</v>
      </c>
      <c r="M19" s="459">
        <f>'Fiche Données'!R15</f>
        <v>0</v>
      </c>
      <c r="N19" s="459">
        <f>'Fiche Données'!S15</f>
        <v>0</v>
      </c>
      <c r="O19" s="459">
        <f>'Fiche Données'!T15</f>
        <v>0</v>
      </c>
      <c r="P19" s="459">
        <f>'Fiche Données'!U15</f>
        <v>0</v>
      </c>
      <c r="Q19" s="459">
        <f>'Fiche Données'!V15</f>
        <v>0</v>
      </c>
      <c r="R19" s="459">
        <f>'Fiche Données'!W15</f>
        <v>0</v>
      </c>
      <c r="S19" s="459">
        <f>'Fiche Données'!X15</f>
        <v>0</v>
      </c>
      <c r="T19" s="459">
        <f>'Fiche Données'!Y15</f>
        <v>0</v>
      </c>
      <c r="U19" s="459">
        <f>'Fiche Données'!Z15</f>
        <v>0</v>
      </c>
      <c r="V19" s="459">
        <f>'Fiche Données'!AA15</f>
        <v>0</v>
      </c>
      <c r="W19" s="459">
        <f>'Fiche Données'!AB15</f>
        <v>0</v>
      </c>
      <c r="X19" s="459">
        <f>'Fiche Données'!AC15</f>
        <v>0</v>
      </c>
      <c r="Y19" s="459">
        <f>'Fiche Données'!AD15</f>
        <v>0</v>
      </c>
      <c r="Z19" s="459">
        <f>'Fiche Données'!AE15</f>
        <v>0</v>
      </c>
      <c r="AA19" s="459">
        <f>'Fiche Données'!AF15</f>
        <v>0</v>
      </c>
      <c r="AB19" s="459">
        <f>'Fiche Données'!AG15</f>
        <v>0</v>
      </c>
      <c r="AC19" s="459">
        <f>'Fiche Données'!AH15</f>
        <v>0</v>
      </c>
      <c r="AD19" s="459">
        <f>'Fiche Données'!AI15</f>
        <v>0</v>
      </c>
      <c r="AE19" s="459">
        <f>'Fiche Données'!AJ15</f>
        <v>0</v>
      </c>
      <c r="AF19" s="459">
        <f>'Fiche Données'!AK15</f>
        <v>0</v>
      </c>
      <c r="AG19" s="459">
        <f>'Fiche Données'!AL15</f>
        <v>0</v>
      </c>
      <c r="AH19" s="459">
        <f>'Fiche Données'!AM15</f>
        <v>0</v>
      </c>
      <c r="AI19" s="459">
        <f>'Fiche Données'!AN15</f>
        <v>0</v>
      </c>
      <c r="AJ19" s="459">
        <f>'Fiche Données'!AO15</f>
        <v>0</v>
      </c>
      <c r="AK19" s="459">
        <f>'Fiche Données'!AP15</f>
        <v>0</v>
      </c>
      <c r="AL19" s="459">
        <f>'Fiche Données'!AQ15</f>
        <v>0</v>
      </c>
      <c r="AM19" s="459">
        <f>'Fiche Données'!AR15</f>
        <v>0</v>
      </c>
      <c r="AN19" s="459">
        <f>'Fiche Données'!AS15</f>
        <v>0</v>
      </c>
      <c r="AO19" s="459">
        <f>'Fiche Données'!AT15</f>
        <v>0</v>
      </c>
      <c r="AP19" s="459">
        <f>'Fiche Données'!AU15</f>
        <v>0</v>
      </c>
      <c r="AQ19" s="459">
        <f>'Fiche Données'!AV15</f>
        <v>0</v>
      </c>
      <c r="AR19" s="459">
        <f>'Fiche Données'!AW15</f>
        <v>0</v>
      </c>
      <c r="AS19" s="459">
        <f>'Fiche Données'!AX15</f>
        <v>0</v>
      </c>
      <c r="AT19" s="459">
        <f>'Fiche Données'!AY15</f>
        <v>0</v>
      </c>
      <c r="AU19" s="459">
        <f>'Fiche Données'!AZ15</f>
        <v>0</v>
      </c>
      <c r="AV19" s="459">
        <f>'Fiche Données'!BA15</f>
        <v>0</v>
      </c>
      <c r="AW19" s="459">
        <f>'Fiche Données'!BB15</f>
        <v>0</v>
      </c>
      <c r="AX19" s="459">
        <f>'Fiche Données'!BC15</f>
        <v>0</v>
      </c>
      <c r="AY19" s="459">
        <f>'Fiche Données'!BD15</f>
        <v>0</v>
      </c>
      <c r="AZ19" s="459">
        <f>'Fiche Données'!BE15</f>
        <v>0</v>
      </c>
      <c r="BA19" s="459">
        <f>'Fiche Données'!BF15</f>
        <v>0</v>
      </c>
      <c r="BB19" s="459">
        <f>'Fiche Données'!BG15</f>
        <v>0</v>
      </c>
      <c r="BC19" s="459">
        <f>'Fiche Données'!BH15</f>
        <v>0</v>
      </c>
      <c r="BD19" s="459">
        <f>'Fiche Données'!BI15</f>
        <v>0</v>
      </c>
      <c r="BE19" s="459">
        <f>'Fiche Données'!BJ15</f>
        <v>0</v>
      </c>
      <c r="BF19" s="459">
        <f>'Fiche Données'!BK15</f>
        <v>0</v>
      </c>
      <c r="BG19" s="459">
        <f>'Fiche Données'!BL15</f>
        <v>0</v>
      </c>
      <c r="BH19" s="459">
        <f>'Fiche Données'!BM15</f>
        <v>0</v>
      </c>
      <c r="BI19" s="459">
        <f>'Fiche Données'!BN15</f>
        <v>0</v>
      </c>
      <c r="BJ19" s="459">
        <f>'Fiche Données'!BO15</f>
        <v>0</v>
      </c>
      <c r="BK19" s="459">
        <f>'Fiche Données'!BP15</f>
        <v>0</v>
      </c>
      <c r="BL19" s="459">
        <f>'Fiche Données'!BQ15</f>
        <v>0</v>
      </c>
      <c r="BM19" s="459">
        <f>'Fiche Données'!BR15</f>
        <v>0</v>
      </c>
      <c r="BN19" s="459">
        <f>'Fiche Données'!BS15</f>
        <v>0</v>
      </c>
      <c r="BO19" s="459">
        <f>'Fiche Données'!BT15</f>
        <v>0</v>
      </c>
      <c r="BP19" s="459">
        <f>'Fiche Données'!BU15</f>
        <v>0</v>
      </c>
      <c r="BQ19" s="459">
        <f>'Fiche Données'!BV15</f>
        <v>0</v>
      </c>
      <c r="BR19" s="459">
        <f>'Fiche Données'!BW15</f>
        <v>0</v>
      </c>
      <c r="BS19" s="459">
        <f>'Fiche Données'!BX15</f>
        <v>0</v>
      </c>
      <c r="BT19" s="459">
        <f>'Fiche Données'!BY15</f>
        <v>0</v>
      </c>
      <c r="BU19" s="459">
        <f>'Fiche Données'!BZ15</f>
        <v>0</v>
      </c>
      <c r="BV19" s="459">
        <f>'Fiche Données'!CA15</f>
        <v>0</v>
      </c>
      <c r="BW19" s="459">
        <f>'Fiche Données'!CB15</f>
        <v>0</v>
      </c>
      <c r="BX19" s="459">
        <f>'Fiche Données'!CC15</f>
        <v>0</v>
      </c>
      <c r="BY19" s="459">
        <f>'Fiche Données'!CD15</f>
        <v>0</v>
      </c>
      <c r="BZ19" s="459">
        <f>'Fiche Données'!CE15</f>
        <v>0</v>
      </c>
      <c r="CA19" s="459">
        <f>'Fiche Données'!CF15</f>
        <v>0</v>
      </c>
      <c r="CB19" s="459">
        <f>'Fiche Données'!CG15</f>
        <v>0</v>
      </c>
      <c r="CC19" s="459">
        <f>'Fiche Données'!CH15</f>
        <v>0</v>
      </c>
      <c r="CD19" s="459">
        <f>'Fiche Données'!CI15</f>
        <v>0</v>
      </c>
      <c r="CE19" s="459">
        <f>'Fiche Données'!CJ15</f>
        <v>0</v>
      </c>
      <c r="CF19" s="459">
        <f>'Fiche Données'!CK15</f>
        <v>0</v>
      </c>
      <c r="CG19" s="459">
        <f>'Fiche Données'!CL15</f>
        <v>0</v>
      </c>
      <c r="CH19" s="459">
        <f>'Fiche Données'!CM15</f>
        <v>0</v>
      </c>
      <c r="CI19" s="459">
        <f>'Fiche Données'!CN15</f>
        <v>0</v>
      </c>
      <c r="CJ19" s="459">
        <f>'Fiche Données'!CO15</f>
        <v>0</v>
      </c>
      <c r="CK19" s="459">
        <f>'Fiche Données'!CP15</f>
        <v>0</v>
      </c>
      <c r="CL19" s="459">
        <f>'Fiche Données'!CQ15</f>
        <v>0</v>
      </c>
      <c r="CM19" s="459">
        <f>'Fiche Données'!CR15</f>
        <v>0</v>
      </c>
      <c r="CN19" s="459">
        <f>'Fiche Données'!CS15</f>
        <v>0</v>
      </c>
      <c r="CO19" s="459">
        <f>'Fiche Données'!CT15</f>
        <v>0</v>
      </c>
      <c r="CP19" s="459">
        <f>'Fiche Données'!CU15</f>
        <v>0</v>
      </c>
      <c r="CQ19" s="459">
        <f>'Fiche Données'!CV15</f>
        <v>0</v>
      </c>
      <c r="CR19" s="459">
        <f>'Fiche Données'!CW15</f>
        <v>0</v>
      </c>
      <c r="CS19" s="459">
        <f>'Fiche Données'!CX15</f>
        <v>0</v>
      </c>
      <c r="CT19" s="459">
        <f>'Fiche Données'!CY15</f>
        <v>0</v>
      </c>
      <c r="CU19" s="459">
        <f>'Fiche Données'!CZ15</f>
        <v>0</v>
      </c>
      <c r="CV19" s="459">
        <f>'Fiche Données'!DA15</f>
        <v>0</v>
      </c>
      <c r="CW19" s="459">
        <f>'Fiche Données'!DB15</f>
        <v>0</v>
      </c>
      <c r="CX19" s="459">
        <f>'Fiche Données'!DC15</f>
        <v>0</v>
      </c>
      <c r="CY19" s="459">
        <f>'Fiche Données'!DD15</f>
        <v>0</v>
      </c>
      <c r="CZ19" s="459">
        <f>'Fiche Données'!DE15</f>
        <v>0</v>
      </c>
      <c r="DA19" s="459">
        <f>'Fiche Données'!DF15</f>
        <v>0</v>
      </c>
      <c r="DB19" s="459">
        <f>'Fiche Données'!DG15</f>
        <v>0</v>
      </c>
      <c r="DC19" s="459">
        <f>'Fiche Données'!DH15</f>
        <v>0</v>
      </c>
      <c r="DD19" s="459">
        <f>'Fiche Données'!DI15</f>
        <v>0</v>
      </c>
      <c r="DE19" s="459">
        <f>'Fiche Données'!DJ15</f>
        <v>0</v>
      </c>
      <c r="DF19" s="459">
        <f>'Fiche Données'!DK15</f>
        <v>0</v>
      </c>
      <c r="DG19" s="459">
        <f>'Fiche Données'!DL15</f>
        <v>0</v>
      </c>
      <c r="DH19" s="459">
        <f>'Fiche Données'!DM15</f>
        <v>0</v>
      </c>
      <c r="DI19" s="459">
        <f>'Fiche Données'!DN15</f>
        <v>0</v>
      </c>
      <c r="DJ19" s="459">
        <f>'Fiche Données'!DO15</f>
        <v>0</v>
      </c>
      <c r="DK19" s="459">
        <f>'Fiche Données'!DP15</f>
        <v>0</v>
      </c>
      <c r="DL19" s="459">
        <f>'Fiche Données'!DQ15</f>
        <v>0</v>
      </c>
      <c r="DM19" s="459">
        <f>'Fiche Données'!DR15</f>
        <v>0</v>
      </c>
      <c r="DN19" s="459">
        <f>'Fiche Données'!DS15</f>
        <v>0</v>
      </c>
      <c r="DO19" s="459">
        <f>'Fiche Données'!DT15</f>
        <v>0</v>
      </c>
      <c r="DP19" s="511">
        <f>'Fiche Données'!DU15</f>
        <v>0</v>
      </c>
    </row>
    <row r="20" spans="1:120" ht="7.5" customHeight="1" x14ac:dyDescent="0.25">
      <c r="A20" s="516"/>
      <c r="DP20" s="511"/>
    </row>
    <row r="21" spans="1:120" x14ac:dyDescent="0.25">
      <c r="A21" s="516" t="s">
        <v>352</v>
      </c>
      <c r="B21" s="459">
        <f>'Fiche Données'!G16</f>
        <v>0</v>
      </c>
      <c r="C21" s="459">
        <f>'Fiche Données'!H16</f>
        <v>0</v>
      </c>
      <c r="D21" s="459">
        <f>'Fiche Données'!I16</f>
        <v>0</v>
      </c>
      <c r="E21" s="459">
        <f>'Fiche Données'!J16</f>
        <v>0</v>
      </c>
      <c r="F21" s="459">
        <f>'Fiche Données'!K16</f>
        <v>0</v>
      </c>
      <c r="G21" s="459">
        <f>'Fiche Données'!L16</f>
        <v>0</v>
      </c>
      <c r="H21" s="459">
        <f>'Fiche Données'!M16</f>
        <v>0</v>
      </c>
      <c r="I21" s="459">
        <f>'Fiche Données'!N16</f>
        <v>0</v>
      </c>
      <c r="J21" s="459">
        <f>'Fiche Données'!O16</f>
        <v>0</v>
      </c>
      <c r="K21" s="459">
        <f>'Fiche Données'!P16</f>
        <v>0</v>
      </c>
      <c r="L21" s="459">
        <f>'Fiche Données'!Q16</f>
        <v>0</v>
      </c>
      <c r="M21" s="459">
        <f>'Fiche Données'!R16</f>
        <v>0</v>
      </c>
      <c r="N21" s="459">
        <f>'Fiche Données'!S16</f>
        <v>0</v>
      </c>
      <c r="O21" s="459">
        <f>'Fiche Données'!T16</f>
        <v>0</v>
      </c>
      <c r="P21" s="459">
        <f>'Fiche Données'!U16</f>
        <v>0</v>
      </c>
      <c r="Q21" s="459">
        <f>'Fiche Données'!V16</f>
        <v>0</v>
      </c>
      <c r="R21" s="459">
        <f>'Fiche Données'!W16</f>
        <v>0</v>
      </c>
      <c r="S21" s="459">
        <f>'Fiche Données'!X16</f>
        <v>0</v>
      </c>
      <c r="T21" s="459">
        <f>'Fiche Données'!Y16</f>
        <v>0</v>
      </c>
      <c r="U21" s="459">
        <f>'Fiche Données'!Z16</f>
        <v>0</v>
      </c>
      <c r="V21" s="459">
        <f>'Fiche Données'!AA16</f>
        <v>0</v>
      </c>
      <c r="W21" s="459">
        <f>'Fiche Données'!AB16</f>
        <v>0</v>
      </c>
      <c r="X21" s="459">
        <f>'Fiche Données'!AC16</f>
        <v>0</v>
      </c>
      <c r="Y21" s="459">
        <f>'Fiche Données'!AD16</f>
        <v>0</v>
      </c>
      <c r="Z21" s="459">
        <f>'Fiche Données'!AE16</f>
        <v>0</v>
      </c>
      <c r="AA21" s="459">
        <f>'Fiche Données'!AF16</f>
        <v>0</v>
      </c>
      <c r="AB21" s="459">
        <f>'Fiche Données'!AG16</f>
        <v>0</v>
      </c>
      <c r="AC21" s="459">
        <f>'Fiche Données'!AH16</f>
        <v>0</v>
      </c>
      <c r="AD21" s="459">
        <f>'Fiche Données'!AI16</f>
        <v>0</v>
      </c>
      <c r="AE21" s="459">
        <f>'Fiche Données'!AJ16</f>
        <v>0</v>
      </c>
      <c r="AF21" s="459">
        <f>'Fiche Données'!AK16</f>
        <v>0</v>
      </c>
      <c r="AG21" s="459">
        <f>'Fiche Données'!AL16</f>
        <v>0</v>
      </c>
      <c r="AH21" s="459">
        <f>'Fiche Données'!AM16</f>
        <v>0</v>
      </c>
      <c r="AI21" s="459">
        <f>'Fiche Données'!AN16</f>
        <v>0</v>
      </c>
      <c r="AJ21" s="459">
        <f>'Fiche Données'!AO16</f>
        <v>0</v>
      </c>
      <c r="AK21" s="459">
        <f>'Fiche Données'!AP16</f>
        <v>0</v>
      </c>
      <c r="AL21" s="459">
        <f>'Fiche Données'!AQ16</f>
        <v>0</v>
      </c>
      <c r="AM21" s="459">
        <f>'Fiche Données'!AR16</f>
        <v>0</v>
      </c>
      <c r="AN21" s="459">
        <f>'Fiche Données'!AS16</f>
        <v>0</v>
      </c>
      <c r="AO21" s="459">
        <f>'Fiche Données'!AT16</f>
        <v>0</v>
      </c>
      <c r="AP21" s="459">
        <f>'Fiche Données'!AU16</f>
        <v>0</v>
      </c>
      <c r="AQ21" s="459">
        <f>'Fiche Données'!AV16</f>
        <v>0</v>
      </c>
      <c r="AR21" s="459">
        <f>'Fiche Données'!AW16</f>
        <v>0</v>
      </c>
      <c r="AS21" s="459">
        <f>'Fiche Données'!AX16</f>
        <v>0</v>
      </c>
      <c r="AT21" s="459">
        <f>'Fiche Données'!AY16</f>
        <v>0</v>
      </c>
      <c r="AU21" s="459">
        <f>'Fiche Données'!AZ16</f>
        <v>0</v>
      </c>
      <c r="AV21" s="459">
        <f>'Fiche Données'!BA16</f>
        <v>0</v>
      </c>
      <c r="AW21" s="459">
        <f>'Fiche Données'!BB16</f>
        <v>0</v>
      </c>
      <c r="AX21" s="459">
        <f>'Fiche Données'!BC16</f>
        <v>0</v>
      </c>
      <c r="AY21" s="459">
        <f>'Fiche Données'!BD16</f>
        <v>0</v>
      </c>
      <c r="AZ21" s="459">
        <f>'Fiche Données'!BE16</f>
        <v>0</v>
      </c>
      <c r="BA21" s="459">
        <f>'Fiche Données'!BF16</f>
        <v>0</v>
      </c>
      <c r="BB21" s="459">
        <f>'Fiche Données'!BG16</f>
        <v>0</v>
      </c>
      <c r="BC21" s="459">
        <f>'Fiche Données'!BH16</f>
        <v>0</v>
      </c>
      <c r="BD21" s="459">
        <f>'Fiche Données'!BI16</f>
        <v>0</v>
      </c>
      <c r="BE21" s="459">
        <f>'Fiche Données'!BJ16</f>
        <v>0</v>
      </c>
      <c r="BF21" s="459">
        <f>'Fiche Données'!BK16</f>
        <v>0</v>
      </c>
      <c r="BG21" s="459">
        <f>'Fiche Données'!BL16</f>
        <v>0</v>
      </c>
      <c r="BH21" s="459">
        <f>'Fiche Données'!BM16</f>
        <v>0</v>
      </c>
      <c r="BI21" s="459">
        <f>'Fiche Données'!BN16</f>
        <v>0</v>
      </c>
      <c r="BJ21" s="459">
        <f>'Fiche Données'!BO16</f>
        <v>0</v>
      </c>
      <c r="BK21" s="459">
        <f>'Fiche Données'!BP16</f>
        <v>0</v>
      </c>
      <c r="BL21" s="459">
        <f>'Fiche Données'!BQ16</f>
        <v>0</v>
      </c>
      <c r="BM21" s="459">
        <f>'Fiche Données'!BR16</f>
        <v>0</v>
      </c>
      <c r="BN21" s="459">
        <f>'Fiche Données'!BS16</f>
        <v>0</v>
      </c>
      <c r="BO21" s="459">
        <f>'Fiche Données'!BT16</f>
        <v>0</v>
      </c>
      <c r="BP21" s="459">
        <f>'Fiche Données'!BU16</f>
        <v>0</v>
      </c>
      <c r="BQ21" s="459">
        <f>'Fiche Données'!BV16</f>
        <v>0</v>
      </c>
      <c r="BR21" s="459">
        <f>'Fiche Données'!BW16</f>
        <v>0</v>
      </c>
      <c r="BS21" s="459">
        <f>'Fiche Données'!BX16</f>
        <v>0</v>
      </c>
      <c r="BT21" s="459">
        <f>'Fiche Données'!BY16</f>
        <v>0</v>
      </c>
      <c r="BU21" s="459">
        <f>'Fiche Données'!BZ16</f>
        <v>0</v>
      </c>
      <c r="BV21" s="459">
        <f>'Fiche Données'!CA16</f>
        <v>0</v>
      </c>
      <c r="BW21" s="459">
        <f>'Fiche Données'!CB16</f>
        <v>0</v>
      </c>
      <c r="BX21" s="459">
        <f>'Fiche Données'!CC16</f>
        <v>0</v>
      </c>
      <c r="BY21" s="459">
        <f>'Fiche Données'!CD16</f>
        <v>0</v>
      </c>
      <c r="BZ21" s="459">
        <f>'Fiche Données'!CE16</f>
        <v>0</v>
      </c>
      <c r="CA21" s="459">
        <f>'Fiche Données'!CF16</f>
        <v>0</v>
      </c>
      <c r="CB21" s="459">
        <f>'Fiche Données'!CG16</f>
        <v>0</v>
      </c>
      <c r="CC21" s="459">
        <f>'Fiche Données'!CH16</f>
        <v>0</v>
      </c>
      <c r="CD21" s="459">
        <f>'Fiche Données'!CI16</f>
        <v>0</v>
      </c>
      <c r="CE21" s="459">
        <f>'Fiche Données'!CJ16</f>
        <v>0</v>
      </c>
      <c r="CF21" s="459">
        <f>'Fiche Données'!CK16</f>
        <v>0</v>
      </c>
      <c r="CG21" s="459">
        <f>'Fiche Données'!CL16</f>
        <v>0</v>
      </c>
      <c r="CH21" s="459">
        <f>'Fiche Données'!CM16</f>
        <v>0</v>
      </c>
      <c r="CI21" s="459">
        <f>'Fiche Données'!CN16</f>
        <v>0</v>
      </c>
      <c r="CJ21" s="459">
        <f>'Fiche Données'!CO16</f>
        <v>0</v>
      </c>
      <c r="CK21" s="459">
        <f>'Fiche Données'!CP16</f>
        <v>0</v>
      </c>
      <c r="CL21" s="459">
        <f>'Fiche Données'!CQ16</f>
        <v>0</v>
      </c>
      <c r="CM21" s="459">
        <f>'Fiche Données'!CR16</f>
        <v>0</v>
      </c>
      <c r="CN21" s="459">
        <f>'Fiche Données'!CS16</f>
        <v>0</v>
      </c>
      <c r="CO21" s="459">
        <f>'Fiche Données'!CT16</f>
        <v>0</v>
      </c>
      <c r="CP21" s="459">
        <f>'Fiche Données'!CU16</f>
        <v>0</v>
      </c>
      <c r="CQ21" s="459">
        <f>'Fiche Données'!CV16</f>
        <v>0</v>
      </c>
      <c r="CR21" s="459">
        <f>'Fiche Données'!CW16</f>
        <v>0</v>
      </c>
      <c r="CS21" s="459">
        <f>'Fiche Données'!CX16</f>
        <v>0</v>
      </c>
      <c r="CT21" s="459">
        <f>'Fiche Données'!CY16</f>
        <v>0</v>
      </c>
      <c r="CU21" s="459">
        <f>'Fiche Données'!CZ16</f>
        <v>0</v>
      </c>
      <c r="CV21" s="459">
        <f>'Fiche Données'!DA16</f>
        <v>0</v>
      </c>
      <c r="CW21" s="459">
        <f>'Fiche Données'!DB16</f>
        <v>0</v>
      </c>
      <c r="CX21" s="459">
        <f>'Fiche Données'!DC16</f>
        <v>0</v>
      </c>
      <c r="CY21" s="459">
        <f>'Fiche Données'!DD16</f>
        <v>0</v>
      </c>
      <c r="CZ21" s="459">
        <f>'Fiche Données'!DE16</f>
        <v>0</v>
      </c>
      <c r="DA21" s="459">
        <f>'Fiche Données'!DF16</f>
        <v>0</v>
      </c>
      <c r="DB21" s="459">
        <f>'Fiche Données'!DG16</f>
        <v>0</v>
      </c>
      <c r="DC21" s="459">
        <f>'Fiche Données'!DH16</f>
        <v>0</v>
      </c>
      <c r="DD21" s="459">
        <f>'Fiche Données'!DI16</f>
        <v>0</v>
      </c>
      <c r="DE21" s="459">
        <f>'Fiche Données'!DJ16</f>
        <v>0</v>
      </c>
      <c r="DF21" s="459">
        <f>'Fiche Données'!DK16</f>
        <v>0</v>
      </c>
      <c r="DG21" s="459">
        <f>'Fiche Données'!DL16</f>
        <v>0</v>
      </c>
      <c r="DH21" s="459">
        <f>'Fiche Données'!DM16</f>
        <v>0</v>
      </c>
      <c r="DI21" s="459">
        <f>'Fiche Données'!DN16</f>
        <v>0</v>
      </c>
      <c r="DJ21" s="459">
        <f>'Fiche Données'!DO16</f>
        <v>0</v>
      </c>
      <c r="DK21" s="459">
        <f>'Fiche Données'!DP16</f>
        <v>0</v>
      </c>
      <c r="DL21" s="459">
        <f>'Fiche Données'!DQ16</f>
        <v>0</v>
      </c>
      <c r="DM21" s="459">
        <f>'Fiche Données'!DR16</f>
        <v>0</v>
      </c>
      <c r="DN21" s="459">
        <f>'Fiche Données'!DS16</f>
        <v>0</v>
      </c>
      <c r="DO21" s="459">
        <f>'Fiche Données'!DT16</f>
        <v>0</v>
      </c>
      <c r="DP21" s="511">
        <f>'Fiche Données'!DU16</f>
        <v>0</v>
      </c>
    </row>
    <row r="22" spans="1:120" x14ac:dyDescent="0.25">
      <c r="A22" s="516" t="s">
        <v>354</v>
      </c>
      <c r="B22" s="459">
        <f>'Fiche Données'!G17</f>
        <v>0</v>
      </c>
      <c r="C22" s="459">
        <f>'Fiche Données'!H17</f>
        <v>0</v>
      </c>
      <c r="D22" s="459">
        <f>'Fiche Données'!I17</f>
        <v>0</v>
      </c>
      <c r="E22" s="459">
        <f>'Fiche Données'!J17</f>
        <v>0</v>
      </c>
      <c r="F22" s="459">
        <f>'Fiche Données'!K17</f>
        <v>0</v>
      </c>
      <c r="G22" s="459">
        <f>'Fiche Données'!L17</f>
        <v>0</v>
      </c>
      <c r="H22" s="459">
        <f>'Fiche Données'!M17</f>
        <v>0</v>
      </c>
      <c r="I22" s="459">
        <f>'Fiche Données'!N17</f>
        <v>0</v>
      </c>
      <c r="J22" s="459">
        <f>'Fiche Données'!O17</f>
        <v>0</v>
      </c>
      <c r="K22" s="459">
        <f>'Fiche Données'!P17</f>
        <v>0</v>
      </c>
      <c r="L22" s="459">
        <f>'Fiche Données'!Q17</f>
        <v>0</v>
      </c>
      <c r="M22" s="459">
        <f>'Fiche Données'!R17</f>
        <v>0</v>
      </c>
      <c r="N22" s="459">
        <f>'Fiche Données'!S17</f>
        <v>0</v>
      </c>
      <c r="O22" s="459">
        <f>'Fiche Données'!T17</f>
        <v>0</v>
      </c>
      <c r="P22" s="459">
        <f>'Fiche Données'!U17</f>
        <v>0</v>
      </c>
      <c r="Q22" s="459">
        <f>'Fiche Données'!V17</f>
        <v>0</v>
      </c>
      <c r="R22" s="459">
        <f>'Fiche Données'!W17</f>
        <v>0</v>
      </c>
      <c r="S22" s="459">
        <f>'Fiche Données'!X17</f>
        <v>0</v>
      </c>
      <c r="T22" s="459">
        <f>'Fiche Données'!Y17</f>
        <v>0</v>
      </c>
      <c r="U22" s="459">
        <f>'Fiche Données'!Z17</f>
        <v>0</v>
      </c>
      <c r="V22" s="459">
        <f>'Fiche Données'!AA17</f>
        <v>0</v>
      </c>
      <c r="W22" s="459">
        <f>'Fiche Données'!AB17</f>
        <v>0</v>
      </c>
      <c r="X22" s="459">
        <f>'Fiche Données'!AC17</f>
        <v>0</v>
      </c>
      <c r="Y22" s="459">
        <f>'Fiche Données'!AD17</f>
        <v>0</v>
      </c>
      <c r="Z22" s="459">
        <f>'Fiche Données'!AE17</f>
        <v>0</v>
      </c>
      <c r="AA22" s="459">
        <f>'Fiche Données'!AF17</f>
        <v>0</v>
      </c>
      <c r="AB22" s="459">
        <f>'Fiche Données'!AG17</f>
        <v>0</v>
      </c>
      <c r="AC22" s="459">
        <f>'Fiche Données'!AH17</f>
        <v>0</v>
      </c>
      <c r="AD22" s="459">
        <f>'Fiche Données'!AI17</f>
        <v>0</v>
      </c>
      <c r="AE22" s="459">
        <f>'Fiche Données'!AJ17</f>
        <v>0</v>
      </c>
      <c r="AF22" s="459">
        <f>'Fiche Données'!AK17</f>
        <v>0</v>
      </c>
      <c r="AG22" s="459">
        <f>'Fiche Données'!AL17</f>
        <v>0</v>
      </c>
      <c r="AH22" s="459">
        <f>'Fiche Données'!AM17</f>
        <v>0</v>
      </c>
      <c r="AI22" s="459">
        <f>'Fiche Données'!AN17</f>
        <v>0</v>
      </c>
      <c r="AJ22" s="459">
        <f>'Fiche Données'!AO17</f>
        <v>0</v>
      </c>
      <c r="AK22" s="459">
        <f>'Fiche Données'!AP17</f>
        <v>0</v>
      </c>
      <c r="AL22" s="459">
        <f>'Fiche Données'!AQ17</f>
        <v>0</v>
      </c>
      <c r="AM22" s="459">
        <f>'Fiche Données'!AR17</f>
        <v>0</v>
      </c>
      <c r="AN22" s="459">
        <f>'Fiche Données'!AS17</f>
        <v>0</v>
      </c>
      <c r="AO22" s="459">
        <f>'Fiche Données'!AT17</f>
        <v>0</v>
      </c>
      <c r="AP22" s="459">
        <f>'Fiche Données'!AU17</f>
        <v>0</v>
      </c>
      <c r="AQ22" s="459">
        <f>'Fiche Données'!AV17</f>
        <v>0</v>
      </c>
      <c r="AR22" s="459">
        <f>'Fiche Données'!AW17</f>
        <v>0</v>
      </c>
      <c r="AS22" s="459">
        <f>'Fiche Données'!AX17</f>
        <v>0</v>
      </c>
      <c r="AT22" s="459">
        <f>'Fiche Données'!AY17</f>
        <v>0</v>
      </c>
      <c r="AU22" s="459">
        <f>'Fiche Données'!AZ17</f>
        <v>0</v>
      </c>
      <c r="AV22" s="459">
        <f>'Fiche Données'!BA17</f>
        <v>0</v>
      </c>
      <c r="AW22" s="459">
        <f>'Fiche Données'!BB17</f>
        <v>0</v>
      </c>
      <c r="AX22" s="459">
        <f>'Fiche Données'!BC17</f>
        <v>0</v>
      </c>
      <c r="AY22" s="459">
        <f>'Fiche Données'!BD17</f>
        <v>0</v>
      </c>
      <c r="AZ22" s="459">
        <f>'Fiche Données'!BE17</f>
        <v>0</v>
      </c>
      <c r="BA22" s="459">
        <f>'Fiche Données'!BF17</f>
        <v>0</v>
      </c>
      <c r="BB22" s="459">
        <f>'Fiche Données'!BG17</f>
        <v>0</v>
      </c>
      <c r="BC22" s="459">
        <f>'Fiche Données'!BH17</f>
        <v>0</v>
      </c>
      <c r="BD22" s="459">
        <f>'Fiche Données'!BI17</f>
        <v>0</v>
      </c>
      <c r="BE22" s="459">
        <f>'Fiche Données'!BJ17</f>
        <v>0</v>
      </c>
      <c r="BF22" s="459">
        <f>'Fiche Données'!BK17</f>
        <v>0</v>
      </c>
      <c r="BG22" s="459">
        <f>'Fiche Données'!BL17</f>
        <v>0</v>
      </c>
      <c r="BH22" s="459">
        <f>'Fiche Données'!BM17</f>
        <v>0</v>
      </c>
      <c r="BI22" s="459">
        <f>'Fiche Données'!BN17</f>
        <v>0</v>
      </c>
      <c r="BJ22" s="459">
        <f>'Fiche Données'!BO17</f>
        <v>0</v>
      </c>
      <c r="BK22" s="459">
        <f>'Fiche Données'!BP17</f>
        <v>0</v>
      </c>
      <c r="BL22" s="459">
        <f>'Fiche Données'!BQ17</f>
        <v>0</v>
      </c>
      <c r="BM22" s="459">
        <f>'Fiche Données'!BR17</f>
        <v>0</v>
      </c>
      <c r="BN22" s="459">
        <f>'Fiche Données'!BS17</f>
        <v>0</v>
      </c>
      <c r="BO22" s="459">
        <f>'Fiche Données'!BT17</f>
        <v>0</v>
      </c>
      <c r="BP22" s="459">
        <f>'Fiche Données'!BU17</f>
        <v>0</v>
      </c>
      <c r="BQ22" s="459">
        <f>'Fiche Données'!BV17</f>
        <v>0</v>
      </c>
      <c r="BR22" s="459">
        <f>'Fiche Données'!BW17</f>
        <v>0</v>
      </c>
      <c r="BS22" s="459">
        <f>'Fiche Données'!BX17</f>
        <v>0</v>
      </c>
      <c r="BT22" s="459">
        <f>'Fiche Données'!BY17</f>
        <v>0</v>
      </c>
      <c r="BU22" s="459">
        <f>'Fiche Données'!BZ17</f>
        <v>0</v>
      </c>
      <c r="BV22" s="459">
        <f>'Fiche Données'!CA17</f>
        <v>0</v>
      </c>
      <c r="BW22" s="459">
        <f>'Fiche Données'!CB17</f>
        <v>0</v>
      </c>
      <c r="BX22" s="459">
        <f>'Fiche Données'!CC17</f>
        <v>0</v>
      </c>
      <c r="BY22" s="459">
        <f>'Fiche Données'!CD17</f>
        <v>0</v>
      </c>
      <c r="BZ22" s="459">
        <f>'Fiche Données'!CE17</f>
        <v>0</v>
      </c>
      <c r="CA22" s="459">
        <f>'Fiche Données'!CF17</f>
        <v>0</v>
      </c>
      <c r="CB22" s="459">
        <f>'Fiche Données'!CG17</f>
        <v>0</v>
      </c>
      <c r="CC22" s="459">
        <f>'Fiche Données'!CH17</f>
        <v>0</v>
      </c>
      <c r="CD22" s="459">
        <f>'Fiche Données'!CI17</f>
        <v>0</v>
      </c>
      <c r="CE22" s="459">
        <f>'Fiche Données'!CJ17</f>
        <v>0</v>
      </c>
      <c r="CF22" s="459">
        <f>'Fiche Données'!CK17</f>
        <v>0</v>
      </c>
      <c r="CG22" s="459">
        <f>'Fiche Données'!CL17</f>
        <v>0</v>
      </c>
      <c r="CH22" s="459">
        <f>'Fiche Données'!CM17</f>
        <v>0</v>
      </c>
      <c r="CI22" s="459">
        <f>'Fiche Données'!CN17</f>
        <v>0</v>
      </c>
      <c r="CJ22" s="459">
        <f>'Fiche Données'!CO17</f>
        <v>0</v>
      </c>
      <c r="CK22" s="459">
        <f>'Fiche Données'!CP17</f>
        <v>0</v>
      </c>
      <c r="CL22" s="459">
        <f>'Fiche Données'!CQ17</f>
        <v>0</v>
      </c>
      <c r="CM22" s="459">
        <f>'Fiche Données'!CR17</f>
        <v>0</v>
      </c>
      <c r="CN22" s="459">
        <f>'Fiche Données'!CS17</f>
        <v>0</v>
      </c>
      <c r="CO22" s="459">
        <f>'Fiche Données'!CT17</f>
        <v>0</v>
      </c>
      <c r="CP22" s="459">
        <f>'Fiche Données'!CU17</f>
        <v>0</v>
      </c>
      <c r="CQ22" s="459">
        <f>'Fiche Données'!CV17</f>
        <v>0</v>
      </c>
      <c r="CR22" s="459">
        <f>'Fiche Données'!CW17</f>
        <v>0</v>
      </c>
      <c r="CS22" s="459">
        <f>'Fiche Données'!CX17</f>
        <v>0</v>
      </c>
      <c r="CT22" s="459">
        <f>'Fiche Données'!CY17</f>
        <v>0</v>
      </c>
      <c r="CU22" s="459">
        <f>'Fiche Données'!CZ17</f>
        <v>0</v>
      </c>
      <c r="CV22" s="459">
        <f>'Fiche Données'!DA17</f>
        <v>0</v>
      </c>
      <c r="CW22" s="459">
        <f>'Fiche Données'!DB17</f>
        <v>0</v>
      </c>
      <c r="CX22" s="459">
        <f>'Fiche Données'!DC17</f>
        <v>0</v>
      </c>
      <c r="CY22" s="459">
        <f>'Fiche Données'!DD17</f>
        <v>0</v>
      </c>
      <c r="CZ22" s="459">
        <f>'Fiche Données'!DE17</f>
        <v>0</v>
      </c>
      <c r="DA22" s="459">
        <f>'Fiche Données'!DF17</f>
        <v>0</v>
      </c>
      <c r="DB22" s="459">
        <f>'Fiche Données'!DG17</f>
        <v>0</v>
      </c>
      <c r="DC22" s="459">
        <f>'Fiche Données'!DH17</f>
        <v>0</v>
      </c>
      <c r="DD22" s="459">
        <f>'Fiche Données'!DI17</f>
        <v>0</v>
      </c>
      <c r="DE22" s="459">
        <f>'Fiche Données'!DJ17</f>
        <v>0</v>
      </c>
      <c r="DF22" s="459">
        <f>'Fiche Données'!DK17</f>
        <v>0</v>
      </c>
      <c r="DG22" s="459">
        <f>'Fiche Données'!DL17</f>
        <v>0</v>
      </c>
      <c r="DH22" s="459">
        <f>'Fiche Données'!DM17</f>
        <v>0</v>
      </c>
      <c r="DI22" s="459">
        <f>'Fiche Données'!DN17</f>
        <v>0</v>
      </c>
      <c r="DJ22" s="459">
        <f>'Fiche Données'!DO17</f>
        <v>0</v>
      </c>
      <c r="DK22" s="459">
        <f>'Fiche Données'!DP17</f>
        <v>0</v>
      </c>
      <c r="DL22" s="459">
        <f>'Fiche Données'!DQ17</f>
        <v>0</v>
      </c>
      <c r="DM22" s="459">
        <f>'Fiche Données'!DR17</f>
        <v>0</v>
      </c>
      <c r="DN22" s="459">
        <f>'Fiche Données'!DS17</f>
        <v>0</v>
      </c>
      <c r="DO22" s="459">
        <f>'Fiche Données'!DT17</f>
        <v>0</v>
      </c>
      <c r="DP22" s="511">
        <f>'Fiche Données'!DU17</f>
        <v>0</v>
      </c>
    </row>
    <row r="23" spans="1:120" x14ac:dyDescent="0.25">
      <c r="A23" s="516" t="s">
        <v>353</v>
      </c>
      <c r="B23" s="459">
        <f>'Fiche Données'!G18</f>
        <v>0</v>
      </c>
      <c r="C23" s="459">
        <f>'Fiche Données'!H18</f>
        <v>0</v>
      </c>
      <c r="D23" s="459">
        <f>'Fiche Données'!I18</f>
        <v>0</v>
      </c>
      <c r="E23" s="459">
        <f>'Fiche Données'!J18</f>
        <v>0</v>
      </c>
      <c r="F23" s="459">
        <f>'Fiche Données'!K18</f>
        <v>0</v>
      </c>
      <c r="G23" s="459">
        <f>'Fiche Données'!L18</f>
        <v>0</v>
      </c>
      <c r="H23" s="459">
        <f>'Fiche Données'!M18</f>
        <v>0</v>
      </c>
      <c r="I23" s="459">
        <f>'Fiche Données'!N18</f>
        <v>0</v>
      </c>
      <c r="J23" s="459">
        <f>'Fiche Données'!O18</f>
        <v>0</v>
      </c>
      <c r="K23" s="459">
        <f>'Fiche Données'!P18</f>
        <v>0</v>
      </c>
      <c r="L23" s="459">
        <f>'Fiche Données'!Q18</f>
        <v>0</v>
      </c>
      <c r="M23" s="459">
        <f>'Fiche Données'!R18</f>
        <v>0</v>
      </c>
      <c r="N23" s="459">
        <f>'Fiche Données'!S18</f>
        <v>0</v>
      </c>
      <c r="O23" s="459">
        <f>'Fiche Données'!T18</f>
        <v>0</v>
      </c>
      <c r="P23" s="459">
        <f>'Fiche Données'!U18</f>
        <v>0</v>
      </c>
      <c r="Q23" s="459">
        <f>'Fiche Données'!V18</f>
        <v>0</v>
      </c>
      <c r="R23" s="459">
        <f>'Fiche Données'!W18</f>
        <v>0</v>
      </c>
      <c r="S23" s="459">
        <f>'Fiche Données'!X18</f>
        <v>0</v>
      </c>
      <c r="T23" s="459">
        <f>'Fiche Données'!Y18</f>
        <v>0</v>
      </c>
      <c r="U23" s="459">
        <f>'Fiche Données'!Z18</f>
        <v>0</v>
      </c>
      <c r="V23" s="459">
        <f>'Fiche Données'!AA18</f>
        <v>0</v>
      </c>
      <c r="W23" s="459">
        <f>'Fiche Données'!AB18</f>
        <v>0</v>
      </c>
      <c r="X23" s="459">
        <f>'Fiche Données'!AC18</f>
        <v>0</v>
      </c>
      <c r="Y23" s="459">
        <f>'Fiche Données'!AD18</f>
        <v>0</v>
      </c>
      <c r="Z23" s="459">
        <f>'Fiche Données'!AE18</f>
        <v>0</v>
      </c>
      <c r="AA23" s="459">
        <f>'Fiche Données'!AF18</f>
        <v>0</v>
      </c>
      <c r="AB23" s="459">
        <f>'Fiche Données'!AG18</f>
        <v>0</v>
      </c>
      <c r="AC23" s="459">
        <f>'Fiche Données'!AH18</f>
        <v>0</v>
      </c>
      <c r="AD23" s="459">
        <f>'Fiche Données'!AI18</f>
        <v>0</v>
      </c>
      <c r="AE23" s="459">
        <f>'Fiche Données'!AJ18</f>
        <v>0</v>
      </c>
      <c r="AF23" s="459">
        <f>'Fiche Données'!AK18</f>
        <v>0</v>
      </c>
      <c r="AG23" s="459">
        <f>'Fiche Données'!AL18</f>
        <v>0</v>
      </c>
      <c r="AH23" s="459">
        <f>'Fiche Données'!AM18</f>
        <v>0</v>
      </c>
      <c r="AI23" s="459">
        <f>'Fiche Données'!AN18</f>
        <v>0</v>
      </c>
      <c r="AJ23" s="459">
        <f>'Fiche Données'!AO18</f>
        <v>0</v>
      </c>
      <c r="AK23" s="459">
        <f>'Fiche Données'!AP18</f>
        <v>0</v>
      </c>
      <c r="AL23" s="459">
        <f>'Fiche Données'!AQ18</f>
        <v>0</v>
      </c>
      <c r="AM23" s="459">
        <f>'Fiche Données'!AR18</f>
        <v>0</v>
      </c>
      <c r="AN23" s="459">
        <f>'Fiche Données'!AS18</f>
        <v>0</v>
      </c>
      <c r="AO23" s="459">
        <f>'Fiche Données'!AT18</f>
        <v>0</v>
      </c>
      <c r="AP23" s="459">
        <f>'Fiche Données'!AU18</f>
        <v>0</v>
      </c>
      <c r="AQ23" s="459">
        <f>'Fiche Données'!AV18</f>
        <v>0</v>
      </c>
      <c r="AR23" s="459">
        <f>'Fiche Données'!AW18</f>
        <v>0</v>
      </c>
      <c r="AS23" s="459">
        <f>'Fiche Données'!AX18</f>
        <v>0</v>
      </c>
      <c r="AT23" s="459">
        <f>'Fiche Données'!AY18</f>
        <v>0</v>
      </c>
      <c r="AU23" s="459">
        <f>'Fiche Données'!AZ18</f>
        <v>0</v>
      </c>
      <c r="AV23" s="459">
        <f>'Fiche Données'!BA18</f>
        <v>0</v>
      </c>
      <c r="AW23" s="459">
        <f>'Fiche Données'!BB18</f>
        <v>0</v>
      </c>
      <c r="AX23" s="459">
        <f>'Fiche Données'!BC18</f>
        <v>0</v>
      </c>
      <c r="AY23" s="459">
        <f>'Fiche Données'!BD18</f>
        <v>0</v>
      </c>
      <c r="AZ23" s="459">
        <f>'Fiche Données'!BE18</f>
        <v>0</v>
      </c>
      <c r="BA23" s="459">
        <f>'Fiche Données'!BF18</f>
        <v>0</v>
      </c>
      <c r="BB23" s="459">
        <f>'Fiche Données'!BG18</f>
        <v>0</v>
      </c>
      <c r="BC23" s="459">
        <f>'Fiche Données'!BH18</f>
        <v>0</v>
      </c>
      <c r="BD23" s="459">
        <f>'Fiche Données'!BI18</f>
        <v>0</v>
      </c>
      <c r="BE23" s="459">
        <f>'Fiche Données'!BJ18</f>
        <v>0</v>
      </c>
      <c r="BF23" s="459">
        <f>'Fiche Données'!BK18</f>
        <v>0</v>
      </c>
      <c r="BG23" s="459">
        <f>'Fiche Données'!BL18</f>
        <v>0</v>
      </c>
      <c r="BH23" s="459">
        <f>'Fiche Données'!BM18</f>
        <v>0</v>
      </c>
      <c r="BI23" s="459">
        <f>'Fiche Données'!BN18</f>
        <v>0</v>
      </c>
      <c r="BJ23" s="459">
        <f>'Fiche Données'!BO18</f>
        <v>0</v>
      </c>
      <c r="BK23" s="459">
        <f>'Fiche Données'!BP18</f>
        <v>0</v>
      </c>
      <c r="BL23" s="459">
        <f>'Fiche Données'!BQ18</f>
        <v>0</v>
      </c>
      <c r="BM23" s="459">
        <f>'Fiche Données'!BR18</f>
        <v>0</v>
      </c>
      <c r="BN23" s="459">
        <f>'Fiche Données'!BS18</f>
        <v>0</v>
      </c>
      <c r="BO23" s="459">
        <f>'Fiche Données'!BT18</f>
        <v>0</v>
      </c>
      <c r="BP23" s="459">
        <f>'Fiche Données'!BU18</f>
        <v>0</v>
      </c>
      <c r="BQ23" s="459">
        <f>'Fiche Données'!BV18</f>
        <v>0</v>
      </c>
      <c r="BR23" s="459">
        <f>'Fiche Données'!BW18</f>
        <v>0</v>
      </c>
      <c r="BS23" s="459">
        <f>'Fiche Données'!BX18</f>
        <v>0</v>
      </c>
      <c r="BT23" s="459">
        <f>'Fiche Données'!BY18</f>
        <v>0</v>
      </c>
      <c r="BU23" s="459">
        <f>'Fiche Données'!BZ18</f>
        <v>0</v>
      </c>
      <c r="BV23" s="459">
        <f>'Fiche Données'!CA18</f>
        <v>0</v>
      </c>
      <c r="BW23" s="459">
        <f>'Fiche Données'!CB18</f>
        <v>0</v>
      </c>
      <c r="BX23" s="459">
        <f>'Fiche Données'!CC18</f>
        <v>0</v>
      </c>
      <c r="BY23" s="459">
        <f>'Fiche Données'!CD18</f>
        <v>0</v>
      </c>
      <c r="BZ23" s="459">
        <f>'Fiche Données'!CE18</f>
        <v>0</v>
      </c>
      <c r="CA23" s="459">
        <f>'Fiche Données'!CF18</f>
        <v>0</v>
      </c>
      <c r="CB23" s="459">
        <f>'Fiche Données'!CG18</f>
        <v>0</v>
      </c>
      <c r="CC23" s="459">
        <f>'Fiche Données'!CH18</f>
        <v>0</v>
      </c>
      <c r="CD23" s="459">
        <f>'Fiche Données'!CI18</f>
        <v>0</v>
      </c>
      <c r="CE23" s="459">
        <f>'Fiche Données'!CJ18</f>
        <v>0</v>
      </c>
      <c r="CF23" s="459">
        <f>'Fiche Données'!CK18</f>
        <v>0</v>
      </c>
      <c r="CG23" s="459">
        <f>'Fiche Données'!CL18</f>
        <v>0</v>
      </c>
      <c r="CH23" s="459">
        <f>'Fiche Données'!CM18</f>
        <v>0</v>
      </c>
      <c r="CI23" s="459">
        <f>'Fiche Données'!CN18</f>
        <v>0</v>
      </c>
      <c r="CJ23" s="459">
        <f>'Fiche Données'!CO18</f>
        <v>0</v>
      </c>
      <c r="CK23" s="459">
        <f>'Fiche Données'!CP18</f>
        <v>0</v>
      </c>
      <c r="CL23" s="459">
        <f>'Fiche Données'!CQ18</f>
        <v>0</v>
      </c>
      <c r="CM23" s="459">
        <f>'Fiche Données'!CR18</f>
        <v>0</v>
      </c>
      <c r="CN23" s="459">
        <f>'Fiche Données'!CS18</f>
        <v>0</v>
      </c>
      <c r="CO23" s="459">
        <f>'Fiche Données'!CT18</f>
        <v>0</v>
      </c>
      <c r="CP23" s="459">
        <f>'Fiche Données'!CU18</f>
        <v>0</v>
      </c>
      <c r="CQ23" s="459">
        <f>'Fiche Données'!CV18</f>
        <v>0</v>
      </c>
      <c r="CR23" s="459">
        <f>'Fiche Données'!CW18</f>
        <v>0</v>
      </c>
      <c r="CS23" s="459">
        <f>'Fiche Données'!CX18</f>
        <v>0</v>
      </c>
      <c r="CT23" s="459">
        <f>'Fiche Données'!CY18</f>
        <v>0</v>
      </c>
      <c r="CU23" s="459">
        <f>'Fiche Données'!CZ18</f>
        <v>0</v>
      </c>
      <c r="CV23" s="459">
        <f>'Fiche Données'!DA18</f>
        <v>0</v>
      </c>
      <c r="CW23" s="459">
        <f>'Fiche Données'!DB18</f>
        <v>0</v>
      </c>
      <c r="CX23" s="459">
        <f>'Fiche Données'!DC18</f>
        <v>0</v>
      </c>
      <c r="CY23" s="459">
        <f>'Fiche Données'!DD18</f>
        <v>0</v>
      </c>
      <c r="CZ23" s="459">
        <f>'Fiche Données'!DE18</f>
        <v>0</v>
      </c>
      <c r="DA23" s="459">
        <f>'Fiche Données'!DF18</f>
        <v>0</v>
      </c>
      <c r="DB23" s="459">
        <f>'Fiche Données'!DG18</f>
        <v>0</v>
      </c>
      <c r="DC23" s="459">
        <f>'Fiche Données'!DH18</f>
        <v>0</v>
      </c>
      <c r="DD23" s="459">
        <f>'Fiche Données'!DI18</f>
        <v>0</v>
      </c>
      <c r="DE23" s="459">
        <f>'Fiche Données'!DJ18</f>
        <v>0</v>
      </c>
      <c r="DF23" s="459">
        <f>'Fiche Données'!DK18</f>
        <v>0</v>
      </c>
      <c r="DG23" s="459">
        <f>'Fiche Données'!DL18</f>
        <v>0</v>
      </c>
      <c r="DH23" s="459">
        <f>'Fiche Données'!DM18</f>
        <v>0</v>
      </c>
      <c r="DI23" s="459">
        <f>'Fiche Données'!DN18</f>
        <v>0</v>
      </c>
      <c r="DJ23" s="459">
        <f>'Fiche Données'!DO18</f>
        <v>0</v>
      </c>
      <c r="DK23" s="459">
        <f>'Fiche Données'!DP18</f>
        <v>0</v>
      </c>
      <c r="DL23" s="459">
        <f>'Fiche Données'!DQ18</f>
        <v>0</v>
      </c>
      <c r="DM23" s="459">
        <f>'Fiche Données'!DR18</f>
        <v>0</v>
      </c>
      <c r="DN23" s="459">
        <f>'Fiche Données'!DS18</f>
        <v>0</v>
      </c>
      <c r="DO23" s="459">
        <f>'Fiche Données'!DT18</f>
        <v>0</v>
      </c>
      <c r="DP23" s="511">
        <f>'Fiche Données'!DU18</f>
        <v>0</v>
      </c>
    </row>
    <row r="24" spans="1:120" ht="7.5" customHeight="1" x14ac:dyDescent="0.25">
      <c r="A24" s="516"/>
      <c r="DP24" s="511"/>
    </row>
    <row r="25" spans="1:120" x14ac:dyDescent="0.25">
      <c r="A25" s="516" t="s">
        <v>360</v>
      </c>
      <c r="B25" s="459">
        <f>'Fiche Données'!G19</f>
        <v>0</v>
      </c>
      <c r="C25" s="459">
        <f>'Fiche Données'!H19</f>
        <v>0</v>
      </c>
      <c r="D25" s="459">
        <f>'Fiche Données'!I19</f>
        <v>0</v>
      </c>
      <c r="E25" s="459">
        <f>'Fiche Données'!J19</f>
        <v>0</v>
      </c>
      <c r="F25" s="459">
        <f>'Fiche Données'!K19</f>
        <v>0</v>
      </c>
      <c r="G25" s="459">
        <f>'Fiche Données'!L19</f>
        <v>0</v>
      </c>
      <c r="H25" s="459">
        <f>'Fiche Données'!M19</f>
        <v>0</v>
      </c>
      <c r="I25" s="459">
        <f>'Fiche Données'!N19</f>
        <v>0</v>
      </c>
      <c r="J25" s="459">
        <f>'Fiche Données'!O19</f>
        <v>0</v>
      </c>
      <c r="K25" s="459">
        <f>'Fiche Données'!P19</f>
        <v>0</v>
      </c>
      <c r="L25" s="459">
        <f>'Fiche Données'!Q19</f>
        <v>0</v>
      </c>
      <c r="M25" s="459">
        <f>'Fiche Données'!R19</f>
        <v>0</v>
      </c>
      <c r="N25" s="459">
        <f>'Fiche Données'!S19</f>
        <v>0</v>
      </c>
      <c r="O25" s="459">
        <f>'Fiche Données'!T19</f>
        <v>0</v>
      </c>
      <c r="P25" s="459">
        <f>'Fiche Données'!U19</f>
        <v>0</v>
      </c>
      <c r="Q25" s="459">
        <f>'Fiche Données'!V19</f>
        <v>0</v>
      </c>
      <c r="R25" s="459">
        <f>'Fiche Données'!W19</f>
        <v>0</v>
      </c>
      <c r="S25" s="459">
        <f>'Fiche Données'!X19</f>
        <v>0</v>
      </c>
      <c r="T25" s="459">
        <f>'Fiche Données'!Y19</f>
        <v>0</v>
      </c>
      <c r="U25" s="459">
        <f>'Fiche Données'!Z19</f>
        <v>0</v>
      </c>
      <c r="V25" s="459">
        <f>'Fiche Données'!AA19</f>
        <v>0</v>
      </c>
      <c r="W25" s="459">
        <f>'Fiche Données'!AB19</f>
        <v>0</v>
      </c>
      <c r="X25" s="459">
        <f>'Fiche Données'!AC19</f>
        <v>0</v>
      </c>
      <c r="Y25" s="459">
        <f>'Fiche Données'!AD19</f>
        <v>0</v>
      </c>
      <c r="Z25" s="459">
        <f>'Fiche Données'!AE19</f>
        <v>0</v>
      </c>
      <c r="AA25" s="459">
        <f>'Fiche Données'!AF19</f>
        <v>0</v>
      </c>
      <c r="AB25" s="459">
        <f>'Fiche Données'!AG19</f>
        <v>0</v>
      </c>
      <c r="AC25" s="459">
        <f>'Fiche Données'!AH19</f>
        <v>0</v>
      </c>
      <c r="AD25" s="459">
        <f>'Fiche Données'!AI19</f>
        <v>0</v>
      </c>
      <c r="AE25" s="459">
        <f>'Fiche Données'!AJ19</f>
        <v>0</v>
      </c>
      <c r="AF25" s="459">
        <f>'Fiche Données'!AK19</f>
        <v>0</v>
      </c>
      <c r="AG25" s="459">
        <f>'Fiche Données'!AL19</f>
        <v>0</v>
      </c>
      <c r="AH25" s="459">
        <f>'Fiche Données'!AM19</f>
        <v>0</v>
      </c>
      <c r="AI25" s="459">
        <f>'Fiche Données'!AN19</f>
        <v>0</v>
      </c>
      <c r="AJ25" s="459">
        <f>'Fiche Données'!AO19</f>
        <v>0</v>
      </c>
      <c r="AK25" s="459">
        <f>'Fiche Données'!AP19</f>
        <v>0</v>
      </c>
      <c r="AL25" s="459">
        <f>'Fiche Données'!AQ19</f>
        <v>0</v>
      </c>
      <c r="AM25" s="459">
        <f>'Fiche Données'!AR19</f>
        <v>0</v>
      </c>
      <c r="AN25" s="459">
        <f>'Fiche Données'!AS19</f>
        <v>0</v>
      </c>
      <c r="AO25" s="459">
        <f>'Fiche Données'!AT19</f>
        <v>0</v>
      </c>
      <c r="AP25" s="459">
        <f>'Fiche Données'!AU19</f>
        <v>0</v>
      </c>
      <c r="AQ25" s="459">
        <f>'Fiche Données'!AV19</f>
        <v>0</v>
      </c>
      <c r="AR25" s="459">
        <f>'Fiche Données'!AW19</f>
        <v>0</v>
      </c>
      <c r="AS25" s="459">
        <f>'Fiche Données'!AX19</f>
        <v>0</v>
      </c>
      <c r="AT25" s="459">
        <f>'Fiche Données'!AY19</f>
        <v>0</v>
      </c>
      <c r="AU25" s="459">
        <f>'Fiche Données'!AZ19</f>
        <v>0</v>
      </c>
      <c r="AV25" s="459">
        <f>'Fiche Données'!BA19</f>
        <v>0</v>
      </c>
      <c r="AW25" s="459">
        <f>'Fiche Données'!BB19</f>
        <v>0</v>
      </c>
      <c r="AX25" s="459">
        <f>'Fiche Données'!BC19</f>
        <v>0</v>
      </c>
      <c r="AY25" s="459">
        <f>'Fiche Données'!BD19</f>
        <v>0</v>
      </c>
      <c r="AZ25" s="459">
        <f>'Fiche Données'!BE19</f>
        <v>0</v>
      </c>
      <c r="BA25" s="459">
        <f>'Fiche Données'!BF19</f>
        <v>0</v>
      </c>
      <c r="BB25" s="459">
        <f>'Fiche Données'!BG19</f>
        <v>0</v>
      </c>
      <c r="BC25" s="459">
        <f>'Fiche Données'!BH19</f>
        <v>0</v>
      </c>
      <c r="BD25" s="459">
        <f>'Fiche Données'!BI19</f>
        <v>0</v>
      </c>
      <c r="BE25" s="459">
        <f>'Fiche Données'!BJ19</f>
        <v>0</v>
      </c>
      <c r="BF25" s="459">
        <f>'Fiche Données'!BK19</f>
        <v>0</v>
      </c>
      <c r="BG25" s="459">
        <f>'Fiche Données'!BL19</f>
        <v>0</v>
      </c>
      <c r="BH25" s="459">
        <f>'Fiche Données'!BM19</f>
        <v>0</v>
      </c>
      <c r="BI25" s="459">
        <f>'Fiche Données'!BN19</f>
        <v>0</v>
      </c>
      <c r="BJ25" s="459">
        <f>'Fiche Données'!BO19</f>
        <v>0</v>
      </c>
      <c r="BK25" s="459">
        <f>'Fiche Données'!BP19</f>
        <v>0</v>
      </c>
      <c r="BL25" s="459">
        <f>'Fiche Données'!BQ19</f>
        <v>0</v>
      </c>
      <c r="BM25" s="459">
        <f>'Fiche Données'!BR19</f>
        <v>0</v>
      </c>
      <c r="BN25" s="459">
        <f>'Fiche Données'!BS19</f>
        <v>0</v>
      </c>
      <c r="BO25" s="459">
        <f>'Fiche Données'!BT19</f>
        <v>0</v>
      </c>
      <c r="BP25" s="459">
        <f>'Fiche Données'!BU19</f>
        <v>0</v>
      </c>
      <c r="BQ25" s="459">
        <f>'Fiche Données'!BV19</f>
        <v>0</v>
      </c>
      <c r="BR25" s="459">
        <f>'Fiche Données'!BW19</f>
        <v>0</v>
      </c>
      <c r="BS25" s="459">
        <f>'Fiche Données'!BX19</f>
        <v>0</v>
      </c>
      <c r="BT25" s="459">
        <f>'Fiche Données'!BY19</f>
        <v>0</v>
      </c>
      <c r="BU25" s="459">
        <f>'Fiche Données'!BZ19</f>
        <v>0</v>
      </c>
      <c r="BV25" s="459">
        <f>'Fiche Données'!CA19</f>
        <v>0</v>
      </c>
      <c r="BW25" s="459">
        <f>'Fiche Données'!CB19</f>
        <v>0</v>
      </c>
      <c r="BX25" s="459">
        <f>'Fiche Données'!CC19</f>
        <v>0</v>
      </c>
      <c r="BY25" s="459">
        <f>'Fiche Données'!CD19</f>
        <v>0</v>
      </c>
      <c r="BZ25" s="459">
        <f>'Fiche Données'!CE19</f>
        <v>0</v>
      </c>
      <c r="CA25" s="459">
        <f>'Fiche Données'!CF19</f>
        <v>0</v>
      </c>
      <c r="CB25" s="459">
        <f>'Fiche Données'!CG19</f>
        <v>0</v>
      </c>
      <c r="CC25" s="459">
        <f>'Fiche Données'!CH19</f>
        <v>0</v>
      </c>
      <c r="CD25" s="459">
        <f>'Fiche Données'!CI19</f>
        <v>0</v>
      </c>
      <c r="CE25" s="459">
        <f>'Fiche Données'!CJ19</f>
        <v>0</v>
      </c>
      <c r="CF25" s="459">
        <f>'Fiche Données'!CK19</f>
        <v>0</v>
      </c>
      <c r="CG25" s="459">
        <f>'Fiche Données'!CL19</f>
        <v>0</v>
      </c>
      <c r="CH25" s="459">
        <f>'Fiche Données'!CM19</f>
        <v>0</v>
      </c>
      <c r="CI25" s="459">
        <f>'Fiche Données'!CN19</f>
        <v>0</v>
      </c>
      <c r="CJ25" s="459">
        <f>'Fiche Données'!CO19</f>
        <v>0</v>
      </c>
      <c r="CK25" s="459">
        <f>'Fiche Données'!CP19</f>
        <v>0</v>
      </c>
      <c r="CL25" s="459">
        <f>'Fiche Données'!CQ19</f>
        <v>0</v>
      </c>
      <c r="CM25" s="459">
        <f>'Fiche Données'!CR19</f>
        <v>0</v>
      </c>
      <c r="CN25" s="459">
        <f>'Fiche Données'!CS19</f>
        <v>0</v>
      </c>
      <c r="CO25" s="459">
        <f>'Fiche Données'!CT19</f>
        <v>0</v>
      </c>
      <c r="CP25" s="459">
        <f>'Fiche Données'!CU19</f>
        <v>0</v>
      </c>
      <c r="CQ25" s="459">
        <f>'Fiche Données'!CV19</f>
        <v>0</v>
      </c>
      <c r="CR25" s="459">
        <f>'Fiche Données'!CW19</f>
        <v>0</v>
      </c>
      <c r="CS25" s="459">
        <f>'Fiche Données'!CX19</f>
        <v>0</v>
      </c>
      <c r="CT25" s="459">
        <f>'Fiche Données'!CY19</f>
        <v>0</v>
      </c>
      <c r="CU25" s="459">
        <f>'Fiche Données'!CZ19</f>
        <v>0</v>
      </c>
      <c r="CV25" s="459">
        <f>'Fiche Données'!DA19</f>
        <v>0</v>
      </c>
      <c r="CW25" s="459">
        <f>'Fiche Données'!DB19</f>
        <v>0</v>
      </c>
      <c r="CX25" s="459">
        <f>'Fiche Données'!DC19</f>
        <v>0</v>
      </c>
      <c r="CY25" s="459">
        <f>'Fiche Données'!DD19</f>
        <v>0</v>
      </c>
      <c r="CZ25" s="459">
        <f>'Fiche Données'!DE19</f>
        <v>0</v>
      </c>
      <c r="DA25" s="459">
        <f>'Fiche Données'!DF19</f>
        <v>0</v>
      </c>
      <c r="DB25" s="459">
        <f>'Fiche Données'!DG19</f>
        <v>0</v>
      </c>
      <c r="DC25" s="459">
        <f>'Fiche Données'!DH19</f>
        <v>0</v>
      </c>
      <c r="DD25" s="459">
        <f>'Fiche Données'!DI19</f>
        <v>0</v>
      </c>
      <c r="DE25" s="459">
        <f>'Fiche Données'!DJ19</f>
        <v>0</v>
      </c>
      <c r="DF25" s="459">
        <f>'Fiche Données'!DK19</f>
        <v>0</v>
      </c>
      <c r="DG25" s="459">
        <f>'Fiche Données'!DL19</f>
        <v>0</v>
      </c>
      <c r="DH25" s="459">
        <f>'Fiche Données'!DM19</f>
        <v>0</v>
      </c>
      <c r="DI25" s="459">
        <f>'Fiche Données'!DN19</f>
        <v>0</v>
      </c>
      <c r="DJ25" s="459">
        <f>'Fiche Données'!DO19</f>
        <v>0</v>
      </c>
      <c r="DK25" s="459">
        <f>'Fiche Données'!DP19</f>
        <v>0</v>
      </c>
      <c r="DL25" s="459">
        <f>'Fiche Données'!DQ19</f>
        <v>0</v>
      </c>
      <c r="DM25" s="459">
        <f>'Fiche Données'!DR19</f>
        <v>0</v>
      </c>
      <c r="DN25" s="459">
        <f>'Fiche Données'!DS19</f>
        <v>0</v>
      </c>
      <c r="DO25" s="459">
        <f>'Fiche Données'!DT19</f>
        <v>0</v>
      </c>
      <c r="DP25" s="511">
        <f>'Fiche Données'!DU19</f>
        <v>0</v>
      </c>
    </row>
    <row r="26" spans="1:120" x14ac:dyDescent="0.25">
      <c r="A26" s="516" t="s">
        <v>361</v>
      </c>
      <c r="B26" s="459">
        <f>'Fiche Données'!G20</f>
        <v>0</v>
      </c>
      <c r="C26" s="459">
        <f>'Fiche Données'!H20</f>
        <v>0</v>
      </c>
      <c r="D26" s="459">
        <f>'Fiche Données'!I20</f>
        <v>0</v>
      </c>
      <c r="E26" s="459">
        <f>'Fiche Données'!J20</f>
        <v>0</v>
      </c>
      <c r="F26" s="459">
        <f>'Fiche Données'!K20</f>
        <v>0</v>
      </c>
      <c r="G26" s="459">
        <f>'Fiche Données'!L20</f>
        <v>0</v>
      </c>
      <c r="H26" s="459">
        <f>'Fiche Données'!M20</f>
        <v>0</v>
      </c>
      <c r="I26" s="459">
        <f>'Fiche Données'!N20</f>
        <v>0</v>
      </c>
      <c r="J26" s="459">
        <f>'Fiche Données'!O20</f>
        <v>0</v>
      </c>
      <c r="K26" s="459">
        <f>'Fiche Données'!P20</f>
        <v>0</v>
      </c>
      <c r="L26" s="459">
        <f>'Fiche Données'!Q20</f>
        <v>0</v>
      </c>
      <c r="M26" s="459">
        <f>'Fiche Données'!R20</f>
        <v>0</v>
      </c>
      <c r="N26" s="459">
        <f>'Fiche Données'!S20</f>
        <v>0</v>
      </c>
      <c r="O26" s="459">
        <f>'Fiche Données'!T20</f>
        <v>0</v>
      </c>
      <c r="P26" s="459">
        <f>'Fiche Données'!U20</f>
        <v>0</v>
      </c>
      <c r="Q26" s="459">
        <f>'Fiche Données'!V20</f>
        <v>0</v>
      </c>
      <c r="R26" s="459">
        <f>'Fiche Données'!W20</f>
        <v>0</v>
      </c>
      <c r="S26" s="459">
        <f>'Fiche Données'!X20</f>
        <v>0</v>
      </c>
      <c r="T26" s="459">
        <f>'Fiche Données'!Y20</f>
        <v>0</v>
      </c>
      <c r="U26" s="459">
        <f>'Fiche Données'!Z20</f>
        <v>0</v>
      </c>
      <c r="V26" s="459">
        <f>'Fiche Données'!AA20</f>
        <v>0</v>
      </c>
      <c r="W26" s="459">
        <f>'Fiche Données'!AB20</f>
        <v>0</v>
      </c>
      <c r="X26" s="459">
        <f>'Fiche Données'!AC20</f>
        <v>0</v>
      </c>
      <c r="Y26" s="459">
        <f>'Fiche Données'!AD20</f>
        <v>0</v>
      </c>
      <c r="Z26" s="459">
        <f>'Fiche Données'!AE20</f>
        <v>0</v>
      </c>
      <c r="AA26" s="459">
        <f>'Fiche Données'!AF20</f>
        <v>0</v>
      </c>
      <c r="AB26" s="459">
        <f>'Fiche Données'!AG20</f>
        <v>0</v>
      </c>
      <c r="AC26" s="459">
        <f>'Fiche Données'!AH20</f>
        <v>0</v>
      </c>
      <c r="AD26" s="459">
        <f>'Fiche Données'!AI20</f>
        <v>0</v>
      </c>
      <c r="AE26" s="459">
        <f>'Fiche Données'!AJ20</f>
        <v>0</v>
      </c>
      <c r="AF26" s="459">
        <f>'Fiche Données'!AK20</f>
        <v>0</v>
      </c>
      <c r="AG26" s="459">
        <f>'Fiche Données'!AL20</f>
        <v>0</v>
      </c>
      <c r="AH26" s="459">
        <f>'Fiche Données'!AM20</f>
        <v>0</v>
      </c>
      <c r="AI26" s="459">
        <f>'Fiche Données'!AN20</f>
        <v>0</v>
      </c>
      <c r="AJ26" s="459">
        <f>'Fiche Données'!AO20</f>
        <v>0</v>
      </c>
      <c r="AK26" s="459">
        <f>'Fiche Données'!AP20</f>
        <v>0</v>
      </c>
      <c r="AL26" s="459">
        <f>'Fiche Données'!AQ20</f>
        <v>0</v>
      </c>
      <c r="AM26" s="459">
        <f>'Fiche Données'!AR20</f>
        <v>0</v>
      </c>
      <c r="AN26" s="459">
        <f>'Fiche Données'!AS20</f>
        <v>0</v>
      </c>
      <c r="AO26" s="459">
        <f>'Fiche Données'!AT20</f>
        <v>0</v>
      </c>
      <c r="AP26" s="459">
        <f>'Fiche Données'!AU20</f>
        <v>0</v>
      </c>
      <c r="AQ26" s="459">
        <f>'Fiche Données'!AV20</f>
        <v>0</v>
      </c>
      <c r="AR26" s="459">
        <f>'Fiche Données'!AW20</f>
        <v>0</v>
      </c>
      <c r="AS26" s="459">
        <f>'Fiche Données'!AX20</f>
        <v>0</v>
      </c>
      <c r="AT26" s="459">
        <f>'Fiche Données'!AY20</f>
        <v>0</v>
      </c>
      <c r="AU26" s="459">
        <f>'Fiche Données'!AZ20</f>
        <v>0</v>
      </c>
      <c r="AV26" s="459">
        <f>'Fiche Données'!BA20</f>
        <v>0</v>
      </c>
      <c r="AW26" s="459">
        <f>'Fiche Données'!BB20</f>
        <v>0</v>
      </c>
      <c r="AX26" s="459">
        <f>'Fiche Données'!BC20</f>
        <v>0</v>
      </c>
      <c r="AY26" s="459">
        <f>'Fiche Données'!BD20</f>
        <v>0</v>
      </c>
      <c r="AZ26" s="459">
        <f>'Fiche Données'!BE20</f>
        <v>0</v>
      </c>
      <c r="BA26" s="459">
        <f>'Fiche Données'!BF20</f>
        <v>0</v>
      </c>
      <c r="BB26" s="459">
        <f>'Fiche Données'!BG20</f>
        <v>0</v>
      </c>
      <c r="BC26" s="459">
        <f>'Fiche Données'!BH20</f>
        <v>0</v>
      </c>
      <c r="BD26" s="459">
        <f>'Fiche Données'!BI20</f>
        <v>0</v>
      </c>
      <c r="BE26" s="459">
        <f>'Fiche Données'!BJ20</f>
        <v>0</v>
      </c>
      <c r="BF26" s="459">
        <f>'Fiche Données'!BK20</f>
        <v>0</v>
      </c>
      <c r="BG26" s="459">
        <f>'Fiche Données'!BL20</f>
        <v>0</v>
      </c>
      <c r="BH26" s="459">
        <f>'Fiche Données'!BM20</f>
        <v>0</v>
      </c>
      <c r="BI26" s="459">
        <f>'Fiche Données'!BN20</f>
        <v>0</v>
      </c>
      <c r="BJ26" s="459">
        <f>'Fiche Données'!BO20</f>
        <v>0</v>
      </c>
      <c r="BK26" s="459">
        <f>'Fiche Données'!BP20</f>
        <v>0</v>
      </c>
      <c r="BL26" s="459">
        <f>'Fiche Données'!BQ20</f>
        <v>0</v>
      </c>
      <c r="BM26" s="459">
        <f>'Fiche Données'!BR20</f>
        <v>0</v>
      </c>
      <c r="BN26" s="459">
        <f>'Fiche Données'!BS20</f>
        <v>0</v>
      </c>
      <c r="BO26" s="459">
        <f>'Fiche Données'!BT20</f>
        <v>0</v>
      </c>
      <c r="BP26" s="459">
        <f>'Fiche Données'!BU20</f>
        <v>0</v>
      </c>
      <c r="BQ26" s="459">
        <f>'Fiche Données'!BV20</f>
        <v>0</v>
      </c>
      <c r="BR26" s="459">
        <f>'Fiche Données'!BW20</f>
        <v>0</v>
      </c>
      <c r="BS26" s="459">
        <f>'Fiche Données'!BX20</f>
        <v>0</v>
      </c>
      <c r="BT26" s="459">
        <f>'Fiche Données'!BY20</f>
        <v>0</v>
      </c>
      <c r="BU26" s="459">
        <f>'Fiche Données'!BZ20</f>
        <v>0</v>
      </c>
      <c r="BV26" s="459">
        <f>'Fiche Données'!CA20</f>
        <v>0</v>
      </c>
      <c r="BW26" s="459">
        <f>'Fiche Données'!CB20</f>
        <v>0</v>
      </c>
      <c r="BX26" s="459">
        <f>'Fiche Données'!CC20</f>
        <v>0</v>
      </c>
      <c r="BY26" s="459">
        <f>'Fiche Données'!CD20</f>
        <v>0</v>
      </c>
      <c r="BZ26" s="459">
        <f>'Fiche Données'!CE20</f>
        <v>0</v>
      </c>
      <c r="CA26" s="459">
        <f>'Fiche Données'!CF20</f>
        <v>0</v>
      </c>
      <c r="CB26" s="459">
        <f>'Fiche Données'!CG20</f>
        <v>0</v>
      </c>
      <c r="CC26" s="459">
        <f>'Fiche Données'!CH20</f>
        <v>0</v>
      </c>
      <c r="CD26" s="459">
        <f>'Fiche Données'!CI20</f>
        <v>0</v>
      </c>
      <c r="CE26" s="459">
        <f>'Fiche Données'!CJ20</f>
        <v>0</v>
      </c>
      <c r="CF26" s="459">
        <f>'Fiche Données'!CK20</f>
        <v>0</v>
      </c>
      <c r="CG26" s="459">
        <f>'Fiche Données'!CL20</f>
        <v>0</v>
      </c>
      <c r="CH26" s="459">
        <f>'Fiche Données'!CM20</f>
        <v>0</v>
      </c>
      <c r="CI26" s="459">
        <f>'Fiche Données'!CN20</f>
        <v>0</v>
      </c>
      <c r="CJ26" s="459">
        <f>'Fiche Données'!CO20</f>
        <v>0</v>
      </c>
      <c r="CK26" s="459">
        <f>'Fiche Données'!CP20</f>
        <v>0</v>
      </c>
      <c r="CL26" s="459">
        <f>'Fiche Données'!CQ20</f>
        <v>0</v>
      </c>
      <c r="CM26" s="459">
        <f>'Fiche Données'!CR20</f>
        <v>0</v>
      </c>
      <c r="CN26" s="459">
        <f>'Fiche Données'!CS20</f>
        <v>0</v>
      </c>
      <c r="CO26" s="459">
        <f>'Fiche Données'!CT20</f>
        <v>0</v>
      </c>
      <c r="CP26" s="459">
        <f>'Fiche Données'!CU20</f>
        <v>0</v>
      </c>
      <c r="CQ26" s="459">
        <f>'Fiche Données'!CV20</f>
        <v>0</v>
      </c>
      <c r="CR26" s="459">
        <f>'Fiche Données'!CW20</f>
        <v>0</v>
      </c>
      <c r="CS26" s="459">
        <f>'Fiche Données'!CX20</f>
        <v>0</v>
      </c>
      <c r="CT26" s="459">
        <f>'Fiche Données'!CY20</f>
        <v>0</v>
      </c>
      <c r="CU26" s="459">
        <f>'Fiche Données'!CZ20</f>
        <v>0</v>
      </c>
      <c r="CV26" s="459">
        <f>'Fiche Données'!DA20</f>
        <v>0</v>
      </c>
      <c r="CW26" s="459">
        <f>'Fiche Données'!DB20</f>
        <v>0</v>
      </c>
      <c r="CX26" s="459">
        <f>'Fiche Données'!DC20</f>
        <v>0</v>
      </c>
      <c r="CY26" s="459">
        <f>'Fiche Données'!DD20</f>
        <v>0</v>
      </c>
      <c r="CZ26" s="459">
        <f>'Fiche Données'!DE20</f>
        <v>0</v>
      </c>
      <c r="DA26" s="459">
        <f>'Fiche Données'!DF20</f>
        <v>0</v>
      </c>
      <c r="DB26" s="459">
        <f>'Fiche Données'!DG20</f>
        <v>0</v>
      </c>
      <c r="DC26" s="459">
        <f>'Fiche Données'!DH20</f>
        <v>0</v>
      </c>
      <c r="DD26" s="459">
        <f>'Fiche Données'!DI20</f>
        <v>0</v>
      </c>
      <c r="DE26" s="459">
        <f>'Fiche Données'!DJ20</f>
        <v>0</v>
      </c>
      <c r="DF26" s="459">
        <f>'Fiche Données'!DK20</f>
        <v>0</v>
      </c>
      <c r="DG26" s="459">
        <f>'Fiche Données'!DL20</f>
        <v>0</v>
      </c>
      <c r="DH26" s="459">
        <f>'Fiche Données'!DM20</f>
        <v>0</v>
      </c>
      <c r="DI26" s="459">
        <f>'Fiche Données'!DN20</f>
        <v>0</v>
      </c>
      <c r="DJ26" s="459">
        <f>'Fiche Données'!DO20</f>
        <v>0</v>
      </c>
      <c r="DK26" s="459">
        <f>'Fiche Données'!DP20</f>
        <v>0</v>
      </c>
      <c r="DL26" s="459">
        <f>'Fiche Données'!DQ20</f>
        <v>0</v>
      </c>
      <c r="DM26" s="459">
        <f>'Fiche Données'!DR20</f>
        <v>0</v>
      </c>
      <c r="DN26" s="459">
        <f>'Fiche Données'!DS20</f>
        <v>0</v>
      </c>
      <c r="DO26" s="459">
        <f>'Fiche Données'!DT20</f>
        <v>0</v>
      </c>
      <c r="DP26" s="511">
        <f>'Fiche Données'!DU20</f>
        <v>0</v>
      </c>
    </row>
    <row r="27" spans="1:120" x14ac:dyDescent="0.25">
      <c r="A27" s="516" t="s">
        <v>362</v>
      </c>
      <c r="B27" s="459">
        <f>'Fiche Données'!G21</f>
        <v>0</v>
      </c>
      <c r="C27" s="459">
        <f>'Fiche Données'!H21</f>
        <v>0</v>
      </c>
      <c r="D27" s="459">
        <f>'Fiche Données'!I21</f>
        <v>0</v>
      </c>
      <c r="E27" s="459">
        <f>'Fiche Données'!J21</f>
        <v>0</v>
      </c>
      <c r="F27" s="459">
        <f>'Fiche Données'!K21</f>
        <v>0</v>
      </c>
      <c r="G27" s="459">
        <f>'Fiche Données'!L21</f>
        <v>0</v>
      </c>
      <c r="H27" s="459">
        <f>'Fiche Données'!M21</f>
        <v>0</v>
      </c>
      <c r="I27" s="459">
        <f>'Fiche Données'!N21</f>
        <v>0</v>
      </c>
      <c r="J27" s="459">
        <f>'Fiche Données'!O21</f>
        <v>0</v>
      </c>
      <c r="K27" s="459">
        <f>'Fiche Données'!P21</f>
        <v>0</v>
      </c>
      <c r="L27" s="459">
        <f>'Fiche Données'!Q21</f>
        <v>0</v>
      </c>
      <c r="M27" s="459">
        <f>'Fiche Données'!R21</f>
        <v>0</v>
      </c>
      <c r="N27" s="459">
        <f>'Fiche Données'!S21</f>
        <v>0</v>
      </c>
      <c r="O27" s="459">
        <f>'Fiche Données'!T21</f>
        <v>0</v>
      </c>
      <c r="P27" s="459">
        <f>'Fiche Données'!U21</f>
        <v>0</v>
      </c>
      <c r="Q27" s="459">
        <f>'Fiche Données'!V21</f>
        <v>0</v>
      </c>
      <c r="R27" s="459">
        <f>'Fiche Données'!W21</f>
        <v>0</v>
      </c>
      <c r="S27" s="459">
        <f>'Fiche Données'!X21</f>
        <v>0</v>
      </c>
      <c r="T27" s="459">
        <f>'Fiche Données'!Y21</f>
        <v>0</v>
      </c>
      <c r="U27" s="459">
        <f>'Fiche Données'!Z21</f>
        <v>0</v>
      </c>
      <c r="V27" s="459">
        <f>'Fiche Données'!AA21</f>
        <v>0</v>
      </c>
      <c r="W27" s="459">
        <f>'Fiche Données'!AB21</f>
        <v>0</v>
      </c>
      <c r="X27" s="459">
        <f>'Fiche Données'!AC21</f>
        <v>0</v>
      </c>
      <c r="Y27" s="459">
        <f>'Fiche Données'!AD21</f>
        <v>0</v>
      </c>
      <c r="Z27" s="459">
        <f>'Fiche Données'!AE21</f>
        <v>0</v>
      </c>
      <c r="AA27" s="459">
        <f>'Fiche Données'!AF21</f>
        <v>0</v>
      </c>
      <c r="AB27" s="459">
        <f>'Fiche Données'!AG21</f>
        <v>0</v>
      </c>
      <c r="AC27" s="459">
        <f>'Fiche Données'!AH21</f>
        <v>0</v>
      </c>
      <c r="AD27" s="459">
        <f>'Fiche Données'!AI21</f>
        <v>0</v>
      </c>
      <c r="AE27" s="459">
        <f>'Fiche Données'!AJ21</f>
        <v>0</v>
      </c>
      <c r="AF27" s="459">
        <f>'Fiche Données'!AK21</f>
        <v>0</v>
      </c>
      <c r="AG27" s="459">
        <f>'Fiche Données'!AL21</f>
        <v>0</v>
      </c>
      <c r="AH27" s="459">
        <f>'Fiche Données'!AM21</f>
        <v>0</v>
      </c>
      <c r="AI27" s="459">
        <f>'Fiche Données'!AN21</f>
        <v>0</v>
      </c>
      <c r="AJ27" s="459">
        <f>'Fiche Données'!AO21</f>
        <v>0</v>
      </c>
      <c r="AK27" s="459">
        <f>'Fiche Données'!AP21</f>
        <v>0</v>
      </c>
      <c r="AL27" s="459">
        <f>'Fiche Données'!AQ21</f>
        <v>0</v>
      </c>
      <c r="AM27" s="459">
        <f>'Fiche Données'!AR21</f>
        <v>0</v>
      </c>
      <c r="AN27" s="459">
        <f>'Fiche Données'!AS21</f>
        <v>0</v>
      </c>
      <c r="AO27" s="459">
        <f>'Fiche Données'!AT21</f>
        <v>0</v>
      </c>
      <c r="AP27" s="459">
        <f>'Fiche Données'!AU21</f>
        <v>0</v>
      </c>
      <c r="AQ27" s="459">
        <f>'Fiche Données'!AV21</f>
        <v>0</v>
      </c>
      <c r="AR27" s="459">
        <f>'Fiche Données'!AW21</f>
        <v>0</v>
      </c>
      <c r="AS27" s="459">
        <f>'Fiche Données'!AX21</f>
        <v>0</v>
      </c>
      <c r="AT27" s="459">
        <f>'Fiche Données'!AY21</f>
        <v>0</v>
      </c>
      <c r="AU27" s="459">
        <f>'Fiche Données'!AZ21</f>
        <v>0</v>
      </c>
      <c r="AV27" s="459">
        <f>'Fiche Données'!BA21</f>
        <v>0</v>
      </c>
      <c r="AW27" s="459">
        <f>'Fiche Données'!BB21</f>
        <v>0</v>
      </c>
      <c r="AX27" s="459">
        <f>'Fiche Données'!BC21</f>
        <v>0</v>
      </c>
      <c r="AY27" s="459">
        <f>'Fiche Données'!BD21</f>
        <v>0</v>
      </c>
      <c r="AZ27" s="459">
        <f>'Fiche Données'!BE21</f>
        <v>0</v>
      </c>
      <c r="BA27" s="459">
        <f>'Fiche Données'!BF21</f>
        <v>0</v>
      </c>
      <c r="BB27" s="459">
        <f>'Fiche Données'!BG21</f>
        <v>0</v>
      </c>
      <c r="BC27" s="459">
        <f>'Fiche Données'!BH21</f>
        <v>0</v>
      </c>
      <c r="BD27" s="459">
        <f>'Fiche Données'!BI21</f>
        <v>0</v>
      </c>
      <c r="BE27" s="459">
        <f>'Fiche Données'!BJ21</f>
        <v>0</v>
      </c>
      <c r="BF27" s="459">
        <f>'Fiche Données'!BK21</f>
        <v>0</v>
      </c>
      <c r="BG27" s="459">
        <f>'Fiche Données'!BL21</f>
        <v>0</v>
      </c>
      <c r="BH27" s="459">
        <f>'Fiche Données'!BM21</f>
        <v>0</v>
      </c>
      <c r="BI27" s="459">
        <f>'Fiche Données'!BN21</f>
        <v>0</v>
      </c>
      <c r="BJ27" s="459">
        <f>'Fiche Données'!BO21</f>
        <v>0</v>
      </c>
      <c r="BK27" s="459">
        <f>'Fiche Données'!BP21</f>
        <v>0</v>
      </c>
      <c r="BL27" s="459">
        <f>'Fiche Données'!BQ21</f>
        <v>0</v>
      </c>
      <c r="BM27" s="459">
        <f>'Fiche Données'!BR21</f>
        <v>0</v>
      </c>
      <c r="BN27" s="459">
        <f>'Fiche Données'!BS21</f>
        <v>0</v>
      </c>
      <c r="BO27" s="459">
        <f>'Fiche Données'!BT21</f>
        <v>0</v>
      </c>
      <c r="BP27" s="459">
        <f>'Fiche Données'!BU21</f>
        <v>0</v>
      </c>
      <c r="BQ27" s="459">
        <f>'Fiche Données'!BV21</f>
        <v>0</v>
      </c>
      <c r="BR27" s="459">
        <f>'Fiche Données'!BW21</f>
        <v>0</v>
      </c>
      <c r="BS27" s="459">
        <f>'Fiche Données'!BX21</f>
        <v>0</v>
      </c>
      <c r="BT27" s="459">
        <f>'Fiche Données'!BY21</f>
        <v>0</v>
      </c>
      <c r="BU27" s="459">
        <f>'Fiche Données'!BZ21</f>
        <v>0</v>
      </c>
      <c r="BV27" s="459">
        <f>'Fiche Données'!CA21</f>
        <v>0</v>
      </c>
      <c r="BW27" s="459">
        <f>'Fiche Données'!CB21</f>
        <v>0</v>
      </c>
      <c r="BX27" s="459">
        <f>'Fiche Données'!CC21</f>
        <v>0</v>
      </c>
      <c r="BY27" s="459">
        <f>'Fiche Données'!CD21</f>
        <v>0</v>
      </c>
      <c r="BZ27" s="459">
        <f>'Fiche Données'!CE21</f>
        <v>0</v>
      </c>
      <c r="CA27" s="459">
        <f>'Fiche Données'!CF21</f>
        <v>0</v>
      </c>
      <c r="CB27" s="459">
        <f>'Fiche Données'!CG21</f>
        <v>0</v>
      </c>
      <c r="CC27" s="459">
        <f>'Fiche Données'!CH21</f>
        <v>0</v>
      </c>
      <c r="CD27" s="459">
        <f>'Fiche Données'!CI21</f>
        <v>0</v>
      </c>
      <c r="CE27" s="459">
        <f>'Fiche Données'!CJ21</f>
        <v>0</v>
      </c>
      <c r="CF27" s="459">
        <f>'Fiche Données'!CK21</f>
        <v>0</v>
      </c>
      <c r="CG27" s="459">
        <f>'Fiche Données'!CL21</f>
        <v>0</v>
      </c>
      <c r="CH27" s="459">
        <f>'Fiche Données'!CM21</f>
        <v>0</v>
      </c>
      <c r="CI27" s="459">
        <f>'Fiche Données'!CN21</f>
        <v>0</v>
      </c>
      <c r="CJ27" s="459">
        <f>'Fiche Données'!CO21</f>
        <v>0</v>
      </c>
      <c r="CK27" s="459">
        <f>'Fiche Données'!CP21</f>
        <v>0</v>
      </c>
      <c r="CL27" s="459">
        <f>'Fiche Données'!CQ21</f>
        <v>0</v>
      </c>
      <c r="CM27" s="459">
        <f>'Fiche Données'!CR21</f>
        <v>0</v>
      </c>
      <c r="CN27" s="459">
        <f>'Fiche Données'!CS21</f>
        <v>0</v>
      </c>
      <c r="CO27" s="459">
        <f>'Fiche Données'!CT21</f>
        <v>0</v>
      </c>
      <c r="CP27" s="459">
        <f>'Fiche Données'!CU21</f>
        <v>0</v>
      </c>
      <c r="CQ27" s="459">
        <f>'Fiche Données'!CV21</f>
        <v>0</v>
      </c>
      <c r="CR27" s="459">
        <f>'Fiche Données'!CW21</f>
        <v>0</v>
      </c>
      <c r="CS27" s="459">
        <f>'Fiche Données'!CX21</f>
        <v>0</v>
      </c>
      <c r="CT27" s="459">
        <f>'Fiche Données'!CY21</f>
        <v>0</v>
      </c>
      <c r="CU27" s="459">
        <f>'Fiche Données'!CZ21</f>
        <v>0</v>
      </c>
      <c r="CV27" s="459">
        <f>'Fiche Données'!DA21</f>
        <v>0</v>
      </c>
      <c r="CW27" s="459">
        <f>'Fiche Données'!DB21</f>
        <v>0</v>
      </c>
      <c r="CX27" s="459">
        <f>'Fiche Données'!DC21</f>
        <v>0</v>
      </c>
      <c r="CY27" s="459">
        <f>'Fiche Données'!DD21</f>
        <v>0</v>
      </c>
      <c r="CZ27" s="459">
        <f>'Fiche Données'!DE21</f>
        <v>0</v>
      </c>
      <c r="DA27" s="459">
        <f>'Fiche Données'!DF21</f>
        <v>0</v>
      </c>
      <c r="DB27" s="459">
        <f>'Fiche Données'!DG21</f>
        <v>0</v>
      </c>
      <c r="DC27" s="459">
        <f>'Fiche Données'!DH21</f>
        <v>0</v>
      </c>
      <c r="DD27" s="459">
        <f>'Fiche Données'!DI21</f>
        <v>0</v>
      </c>
      <c r="DE27" s="459">
        <f>'Fiche Données'!DJ21</f>
        <v>0</v>
      </c>
      <c r="DF27" s="459">
        <f>'Fiche Données'!DK21</f>
        <v>0</v>
      </c>
      <c r="DG27" s="459">
        <f>'Fiche Données'!DL21</f>
        <v>0</v>
      </c>
      <c r="DH27" s="459">
        <f>'Fiche Données'!DM21</f>
        <v>0</v>
      </c>
      <c r="DI27" s="459">
        <f>'Fiche Données'!DN21</f>
        <v>0</v>
      </c>
      <c r="DJ27" s="459">
        <f>'Fiche Données'!DO21</f>
        <v>0</v>
      </c>
      <c r="DK27" s="459">
        <f>'Fiche Données'!DP21</f>
        <v>0</v>
      </c>
      <c r="DL27" s="459">
        <f>'Fiche Données'!DQ21</f>
        <v>0</v>
      </c>
      <c r="DM27" s="459">
        <f>'Fiche Données'!DR21</f>
        <v>0</v>
      </c>
      <c r="DN27" s="459">
        <f>'Fiche Données'!DS21</f>
        <v>0</v>
      </c>
      <c r="DO27" s="459">
        <f>'Fiche Données'!DT21</f>
        <v>0</v>
      </c>
      <c r="DP27" s="511">
        <f>'Fiche Données'!DU21</f>
        <v>0</v>
      </c>
    </row>
    <row r="28" spans="1:120" ht="7.5" customHeight="1" x14ac:dyDescent="0.25">
      <c r="A28" s="516"/>
      <c r="DP28" s="511"/>
    </row>
    <row r="29" spans="1:120" x14ac:dyDescent="0.25">
      <c r="A29" s="516" t="s">
        <v>363</v>
      </c>
      <c r="B29" s="459">
        <f>'Fiche Données'!G22</f>
        <v>0</v>
      </c>
      <c r="C29" s="459">
        <f>'Fiche Données'!H22</f>
        <v>0</v>
      </c>
      <c r="D29" s="459">
        <f>'Fiche Données'!I22</f>
        <v>0</v>
      </c>
      <c r="E29" s="459">
        <f>'Fiche Données'!J22</f>
        <v>0</v>
      </c>
      <c r="F29" s="459">
        <f>'Fiche Données'!K22</f>
        <v>0</v>
      </c>
      <c r="G29" s="459">
        <f>'Fiche Données'!L22</f>
        <v>0</v>
      </c>
      <c r="H29" s="459">
        <f>'Fiche Données'!M22</f>
        <v>0</v>
      </c>
      <c r="I29" s="459">
        <f>'Fiche Données'!N22</f>
        <v>0</v>
      </c>
      <c r="J29" s="459">
        <f>'Fiche Données'!O22</f>
        <v>0</v>
      </c>
      <c r="K29" s="459">
        <f>'Fiche Données'!P22</f>
        <v>0</v>
      </c>
      <c r="L29" s="459">
        <f>'Fiche Données'!Q22</f>
        <v>0</v>
      </c>
      <c r="M29" s="459">
        <f>'Fiche Données'!R22</f>
        <v>0</v>
      </c>
      <c r="N29" s="459">
        <f>'Fiche Données'!S22</f>
        <v>0</v>
      </c>
      <c r="O29" s="459">
        <f>'Fiche Données'!T22</f>
        <v>0</v>
      </c>
      <c r="P29" s="459">
        <f>'Fiche Données'!U22</f>
        <v>0</v>
      </c>
      <c r="Q29" s="459">
        <f>'Fiche Données'!V22</f>
        <v>0</v>
      </c>
      <c r="R29" s="459">
        <f>'Fiche Données'!W22</f>
        <v>0</v>
      </c>
      <c r="S29" s="459">
        <f>'Fiche Données'!X22</f>
        <v>0</v>
      </c>
      <c r="T29" s="459">
        <f>'Fiche Données'!Y22</f>
        <v>0</v>
      </c>
      <c r="U29" s="459">
        <f>'Fiche Données'!Z22</f>
        <v>0</v>
      </c>
      <c r="V29" s="459">
        <f>'Fiche Données'!AA22</f>
        <v>0</v>
      </c>
      <c r="W29" s="459">
        <f>'Fiche Données'!AB22</f>
        <v>0</v>
      </c>
      <c r="X29" s="459">
        <f>'Fiche Données'!AC22</f>
        <v>0</v>
      </c>
      <c r="Y29" s="459">
        <f>'Fiche Données'!AD22</f>
        <v>0</v>
      </c>
      <c r="Z29" s="459">
        <f>'Fiche Données'!AE22</f>
        <v>0</v>
      </c>
      <c r="AA29" s="459">
        <f>'Fiche Données'!AF22</f>
        <v>0</v>
      </c>
      <c r="AB29" s="459">
        <f>'Fiche Données'!AG22</f>
        <v>0</v>
      </c>
      <c r="AC29" s="459">
        <f>'Fiche Données'!AH22</f>
        <v>0</v>
      </c>
      <c r="AD29" s="459">
        <f>'Fiche Données'!AI22</f>
        <v>0</v>
      </c>
      <c r="AE29" s="459">
        <f>'Fiche Données'!AJ22</f>
        <v>0</v>
      </c>
      <c r="AF29" s="459">
        <f>'Fiche Données'!AK22</f>
        <v>0</v>
      </c>
      <c r="AG29" s="459">
        <f>'Fiche Données'!AL22</f>
        <v>0</v>
      </c>
      <c r="AH29" s="459">
        <f>'Fiche Données'!AM22</f>
        <v>0</v>
      </c>
      <c r="AI29" s="459">
        <f>'Fiche Données'!AN22</f>
        <v>0</v>
      </c>
      <c r="AJ29" s="459">
        <f>'Fiche Données'!AO22</f>
        <v>0</v>
      </c>
      <c r="AK29" s="459">
        <f>'Fiche Données'!AP22</f>
        <v>0</v>
      </c>
      <c r="AL29" s="459">
        <f>'Fiche Données'!AQ22</f>
        <v>0</v>
      </c>
      <c r="AM29" s="459">
        <f>'Fiche Données'!AR22</f>
        <v>0</v>
      </c>
      <c r="AN29" s="459">
        <f>'Fiche Données'!AS22</f>
        <v>0</v>
      </c>
      <c r="AO29" s="459">
        <f>'Fiche Données'!AT22</f>
        <v>0</v>
      </c>
      <c r="AP29" s="459">
        <f>'Fiche Données'!AU22</f>
        <v>0</v>
      </c>
      <c r="AQ29" s="459">
        <f>'Fiche Données'!AV22</f>
        <v>0</v>
      </c>
      <c r="AR29" s="459">
        <f>'Fiche Données'!AW22</f>
        <v>0</v>
      </c>
      <c r="AS29" s="459">
        <f>'Fiche Données'!AX22</f>
        <v>0</v>
      </c>
      <c r="AT29" s="459">
        <f>'Fiche Données'!AY22</f>
        <v>0</v>
      </c>
      <c r="AU29" s="459">
        <f>'Fiche Données'!AZ22</f>
        <v>0</v>
      </c>
      <c r="AV29" s="459">
        <f>'Fiche Données'!BA22</f>
        <v>0</v>
      </c>
      <c r="AW29" s="459">
        <f>'Fiche Données'!BB22</f>
        <v>0</v>
      </c>
      <c r="AX29" s="459">
        <f>'Fiche Données'!BC22</f>
        <v>0</v>
      </c>
      <c r="AY29" s="459">
        <f>'Fiche Données'!BD22</f>
        <v>0</v>
      </c>
      <c r="AZ29" s="459">
        <f>'Fiche Données'!BE22</f>
        <v>0</v>
      </c>
      <c r="BA29" s="459">
        <f>'Fiche Données'!BF22</f>
        <v>0</v>
      </c>
      <c r="BB29" s="459">
        <f>'Fiche Données'!BG22</f>
        <v>0</v>
      </c>
      <c r="BC29" s="459">
        <f>'Fiche Données'!BH22</f>
        <v>0</v>
      </c>
      <c r="BD29" s="459">
        <f>'Fiche Données'!BI22</f>
        <v>0</v>
      </c>
      <c r="BE29" s="459">
        <f>'Fiche Données'!BJ22</f>
        <v>0</v>
      </c>
      <c r="BF29" s="459">
        <f>'Fiche Données'!BK22</f>
        <v>0</v>
      </c>
      <c r="BG29" s="459">
        <f>'Fiche Données'!BL22</f>
        <v>0</v>
      </c>
      <c r="BH29" s="459">
        <f>'Fiche Données'!BM22</f>
        <v>0</v>
      </c>
      <c r="BI29" s="459">
        <f>'Fiche Données'!BN22</f>
        <v>0</v>
      </c>
      <c r="BJ29" s="459">
        <f>'Fiche Données'!BO22</f>
        <v>0</v>
      </c>
      <c r="BK29" s="459">
        <f>'Fiche Données'!BP22</f>
        <v>0</v>
      </c>
      <c r="BL29" s="459">
        <f>'Fiche Données'!BQ22</f>
        <v>0</v>
      </c>
      <c r="BM29" s="459">
        <f>'Fiche Données'!BR22</f>
        <v>0</v>
      </c>
      <c r="BN29" s="459">
        <f>'Fiche Données'!BS22</f>
        <v>0</v>
      </c>
      <c r="BO29" s="459">
        <f>'Fiche Données'!BT22</f>
        <v>0</v>
      </c>
      <c r="BP29" s="459">
        <f>'Fiche Données'!BU22</f>
        <v>0</v>
      </c>
      <c r="BQ29" s="459">
        <f>'Fiche Données'!BV22</f>
        <v>0</v>
      </c>
      <c r="BR29" s="459">
        <f>'Fiche Données'!BW22</f>
        <v>0</v>
      </c>
      <c r="BS29" s="459">
        <f>'Fiche Données'!BX22</f>
        <v>0</v>
      </c>
      <c r="BT29" s="459">
        <f>'Fiche Données'!BY22</f>
        <v>0</v>
      </c>
      <c r="BU29" s="459">
        <f>'Fiche Données'!BZ22</f>
        <v>0</v>
      </c>
      <c r="BV29" s="459">
        <f>'Fiche Données'!CA22</f>
        <v>0</v>
      </c>
      <c r="BW29" s="459">
        <f>'Fiche Données'!CB22</f>
        <v>0</v>
      </c>
      <c r="BX29" s="459">
        <f>'Fiche Données'!CC22</f>
        <v>0</v>
      </c>
      <c r="BY29" s="459">
        <f>'Fiche Données'!CD22</f>
        <v>0</v>
      </c>
      <c r="BZ29" s="459">
        <f>'Fiche Données'!CE22</f>
        <v>0</v>
      </c>
      <c r="CA29" s="459">
        <f>'Fiche Données'!CF22</f>
        <v>0</v>
      </c>
      <c r="CB29" s="459">
        <f>'Fiche Données'!CG22</f>
        <v>0</v>
      </c>
      <c r="CC29" s="459">
        <f>'Fiche Données'!CH22</f>
        <v>0</v>
      </c>
      <c r="CD29" s="459">
        <f>'Fiche Données'!CI22</f>
        <v>0</v>
      </c>
      <c r="CE29" s="459">
        <f>'Fiche Données'!CJ22</f>
        <v>0</v>
      </c>
      <c r="CF29" s="459">
        <f>'Fiche Données'!CK22</f>
        <v>0</v>
      </c>
      <c r="CG29" s="459">
        <f>'Fiche Données'!CL22</f>
        <v>0</v>
      </c>
      <c r="CH29" s="459">
        <f>'Fiche Données'!CM22</f>
        <v>0</v>
      </c>
      <c r="CI29" s="459">
        <f>'Fiche Données'!CN22</f>
        <v>0</v>
      </c>
      <c r="CJ29" s="459">
        <f>'Fiche Données'!CO22</f>
        <v>0</v>
      </c>
      <c r="CK29" s="459">
        <f>'Fiche Données'!CP22</f>
        <v>0</v>
      </c>
      <c r="CL29" s="459">
        <f>'Fiche Données'!CQ22</f>
        <v>0</v>
      </c>
      <c r="CM29" s="459">
        <f>'Fiche Données'!CR22</f>
        <v>0</v>
      </c>
      <c r="CN29" s="459">
        <f>'Fiche Données'!CS22</f>
        <v>0</v>
      </c>
      <c r="CO29" s="459">
        <f>'Fiche Données'!CT22</f>
        <v>0</v>
      </c>
      <c r="CP29" s="459">
        <f>'Fiche Données'!CU22</f>
        <v>0</v>
      </c>
      <c r="CQ29" s="459">
        <f>'Fiche Données'!CV22</f>
        <v>0</v>
      </c>
      <c r="CR29" s="459">
        <f>'Fiche Données'!CW22</f>
        <v>0</v>
      </c>
      <c r="CS29" s="459">
        <f>'Fiche Données'!CX22</f>
        <v>0</v>
      </c>
      <c r="CT29" s="459">
        <f>'Fiche Données'!CY22</f>
        <v>0</v>
      </c>
      <c r="CU29" s="459">
        <f>'Fiche Données'!CZ22</f>
        <v>0</v>
      </c>
      <c r="CV29" s="459">
        <f>'Fiche Données'!DA22</f>
        <v>0</v>
      </c>
      <c r="CW29" s="459">
        <f>'Fiche Données'!DB22</f>
        <v>0</v>
      </c>
      <c r="CX29" s="459">
        <f>'Fiche Données'!DC22</f>
        <v>0</v>
      </c>
      <c r="CY29" s="459">
        <f>'Fiche Données'!DD22</f>
        <v>0</v>
      </c>
      <c r="CZ29" s="459">
        <f>'Fiche Données'!DE22</f>
        <v>0</v>
      </c>
      <c r="DA29" s="459">
        <f>'Fiche Données'!DF22</f>
        <v>0</v>
      </c>
      <c r="DB29" s="459">
        <f>'Fiche Données'!DG22</f>
        <v>0</v>
      </c>
      <c r="DC29" s="459">
        <f>'Fiche Données'!DH22</f>
        <v>0</v>
      </c>
      <c r="DD29" s="459">
        <f>'Fiche Données'!DI22</f>
        <v>0</v>
      </c>
      <c r="DE29" s="459">
        <f>'Fiche Données'!DJ22</f>
        <v>0</v>
      </c>
      <c r="DF29" s="459">
        <f>'Fiche Données'!DK22</f>
        <v>0</v>
      </c>
      <c r="DG29" s="459">
        <f>'Fiche Données'!DL22</f>
        <v>0</v>
      </c>
      <c r="DH29" s="459">
        <f>'Fiche Données'!DM22</f>
        <v>0</v>
      </c>
      <c r="DI29" s="459">
        <f>'Fiche Données'!DN22</f>
        <v>0</v>
      </c>
      <c r="DJ29" s="459">
        <f>'Fiche Données'!DO22</f>
        <v>0</v>
      </c>
      <c r="DK29" s="459">
        <f>'Fiche Données'!DP22</f>
        <v>0</v>
      </c>
      <c r="DL29" s="459">
        <f>'Fiche Données'!DQ22</f>
        <v>0</v>
      </c>
      <c r="DM29" s="459">
        <f>'Fiche Données'!DR22</f>
        <v>0</v>
      </c>
      <c r="DN29" s="459">
        <f>'Fiche Données'!DS22</f>
        <v>0</v>
      </c>
      <c r="DO29" s="459">
        <f>'Fiche Données'!DT22</f>
        <v>0</v>
      </c>
      <c r="DP29" s="511">
        <f>'Fiche Données'!DU22</f>
        <v>0</v>
      </c>
    </row>
    <row r="30" spans="1:120" x14ac:dyDescent="0.25">
      <c r="A30" s="516" t="s">
        <v>364</v>
      </c>
      <c r="B30" s="459">
        <f>'Fiche Données'!G23</f>
        <v>0</v>
      </c>
      <c r="C30" s="459">
        <f>'Fiche Données'!H23</f>
        <v>0</v>
      </c>
      <c r="D30" s="459">
        <f>'Fiche Données'!I23</f>
        <v>0</v>
      </c>
      <c r="E30" s="459">
        <f>'Fiche Données'!J23</f>
        <v>0</v>
      </c>
      <c r="F30" s="459">
        <f>'Fiche Données'!K23</f>
        <v>0</v>
      </c>
      <c r="G30" s="459">
        <f>'Fiche Données'!L23</f>
        <v>0</v>
      </c>
      <c r="H30" s="459">
        <f>'Fiche Données'!M23</f>
        <v>0</v>
      </c>
      <c r="I30" s="459">
        <f>'Fiche Données'!N23</f>
        <v>0</v>
      </c>
      <c r="J30" s="459">
        <f>'Fiche Données'!O23</f>
        <v>0</v>
      </c>
      <c r="K30" s="459">
        <f>'Fiche Données'!P23</f>
        <v>0</v>
      </c>
      <c r="L30" s="459">
        <f>'Fiche Données'!Q23</f>
        <v>0</v>
      </c>
      <c r="M30" s="459">
        <f>'Fiche Données'!R23</f>
        <v>0</v>
      </c>
      <c r="N30" s="459">
        <f>'Fiche Données'!S23</f>
        <v>0</v>
      </c>
      <c r="O30" s="459">
        <f>'Fiche Données'!T23</f>
        <v>0</v>
      </c>
      <c r="P30" s="459">
        <f>'Fiche Données'!U23</f>
        <v>0</v>
      </c>
      <c r="Q30" s="459">
        <f>'Fiche Données'!V23</f>
        <v>0</v>
      </c>
      <c r="R30" s="459">
        <f>'Fiche Données'!W23</f>
        <v>0</v>
      </c>
      <c r="S30" s="459">
        <f>'Fiche Données'!X23</f>
        <v>0</v>
      </c>
      <c r="T30" s="459">
        <f>'Fiche Données'!Y23</f>
        <v>0</v>
      </c>
      <c r="U30" s="459">
        <f>'Fiche Données'!Z23</f>
        <v>0</v>
      </c>
      <c r="V30" s="459">
        <f>'Fiche Données'!AA23</f>
        <v>0</v>
      </c>
      <c r="W30" s="459">
        <f>'Fiche Données'!AB23</f>
        <v>0</v>
      </c>
      <c r="X30" s="459">
        <f>'Fiche Données'!AC23</f>
        <v>0</v>
      </c>
      <c r="Y30" s="459">
        <f>'Fiche Données'!AD23</f>
        <v>0</v>
      </c>
      <c r="Z30" s="459">
        <f>'Fiche Données'!AE23</f>
        <v>0</v>
      </c>
      <c r="AA30" s="459">
        <f>'Fiche Données'!AF23</f>
        <v>0</v>
      </c>
      <c r="AB30" s="459">
        <f>'Fiche Données'!AG23</f>
        <v>0</v>
      </c>
      <c r="AC30" s="459">
        <f>'Fiche Données'!AH23</f>
        <v>0</v>
      </c>
      <c r="AD30" s="459">
        <f>'Fiche Données'!AI23</f>
        <v>0</v>
      </c>
      <c r="AE30" s="459">
        <f>'Fiche Données'!AJ23</f>
        <v>0</v>
      </c>
      <c r="AF30" s="459">
        <f>'Fiche Données'!AK23</f>
        <v>0</v>
      </c>
      <c r="AG30" s="459">
        <f>'Fiche Données'!AL23</f>
        <v>0</v>
      </c>
      <c r="AH30" s="459">
        <f>'Fiche Données'!AM23</f>
        <v>0</v>
      </c>
      <c r="AI30" s="459">
        <f>'Fiche Données'!AN23</f>
        <v>0</v>
      </c>
      <c r="AJ30" s="459">
        <f>'Fiche Données'!AO23</f>
        <v>0</v>
      </c>
      <c r="AK30" s="459">
        <f>'Fiche Données'!AP23</f>
        <v>0</v>
      </c>
      <c r="AL30" s="459">
        <f>'Fiche Données'!AQ23</f>
        <v>0</v>
      </c>
      <c r="AM30" s="459">
        <f>'Fiche Données'!AR23</f>
        <v>0</v>
      </c>
      <c r="AN30" s="459">
        <f>'Fiche Données'!AS23</f>
        <v>0</v>
      </c>
      <c r="AO30" s="459">
        <f>'Fiche Données'!AT23</f>
        <v>0</v>
      </c>
      <c r="AP30" s="459">
        <f>'Fiche Données'!AU23</f>
        <v>0</v>
      </c>
      <c r="AQ30" s="459">
        <f>'Fiche Données'!AV23</f>
        <v>0</v>
      </c>
      <c r="AR30" s="459">
        <f>'Fiche Données'!AW23</f>
        <v>0</v>
      </c>
      <c r="AS30" s="459">
        <f>'Fiche Données'!AX23</f>
        <v>0</v>
      </c>
      <c r="AT30" s="459">
        <f>'Fiche Données'!AY23</f>
        <v>0</v>
      </c>
      <c r="AU30" s="459">
        <f>'Fiche Données'!AZ23</f>
        <v>0</v>
      </c>
      <c r="AV30" s="459">
        <f>'Fiche Données'!BA23</f>
        <v>0</v>
      </c>
      <c r="AW30" s="459">
        <f>'Fiche Données'!BB23</f>
        <v>0</v>
      </c>
      <c r="AX30" s="459">
        <f>'Fiche Données'!BC23</f>
        <v>0</v>
      </c>
      <c r="AY30" s="459">
        <f>'Fiche Données'!BD23</f>
        <v>0</v>
      </c>
      <c r="AZ30" s="459">
        <f>'Fiche Données'!BE23</f>
        <v>0</v>
      </c>
      <c r="BA30" s="459">
        <f>'Fiche Données'!BF23</f>
        <v>0</v>
      </c>
      <c r="BB30" s="459">
        <f>'Fiche Données'!BG23</f>
        <v>0</v>
      </c>
      <c r="BC30" s="459">
        <f>'Fiche Données'!BH23</f>
        <v>0</v>
      </c>
      <c r="BD30" s="459">
        <f>'Fiche Données'!BI23</f>
        <v>0</v>
      </c>
      <c r="BE30" s="459">
        <f>'Fiche Données'!BJ23</f>
        <v>0</v>
      </c>
      <c r="BF30" s="459">
        <f>'Fiche Données'!BK23</f>
        <v>0</v>
      </c>
      <c r="BG30" s="459">
        <f>'Fiche Données'!BL23</f>
        <v>0</v>
      </c>
      <c r="BH30" s="459">
        <f>'Fiche Données'!BM23</f>
        <v>0</v>
      </c>
      <c r="BI30" s="459">
        <f>'Fiche Données'!BN23</f>
        <v>0</v>
      </c>
      <c r="BJ30" s="459">
        <f>'Fiche Données'!BO23</f>
        <v>0</v>
      </c>
      <c r="BK30" s="459">
        <f>'Fiche Données'!BP23</f>
        <v>0</v>
      </c>
      <c r="BL30" s="459">
        <f>'Fiche Données'!BQ23</f>
        <v>0</v>
      </c>
      <c r="BM30" s="459">
        <f>'Fiche Données'!BR23</f>
        <v>0</v>
      </c>
      <c r="BN30" s="459">
        <f>'Fiche Données'!BS23</f>
        <v>0</v>
      </c>
      <c r="BO30" s="459">
        <f>'Fiche Données'!BT23</f>
        <v>0</v>
      </c>
      <c r="BP30" s="459">
        <f>'Fiche Données'!BU23</f>
        <v>0</v>
      </c>
      <c r="BQ30" s="459">
        <f>'Fiche Données'!BV23</f>
        <v>0</v>
      </c>
      <c r="BR30" s="459">
        <f>'Fiche Données'!BW23</f>
        <v>0</v>
      </c>
      <c r="BS30" s="459">
        <f>'Fiche Données'!BX23</f>
        <v>0</v>
      </c>
      <c r="BT30" s="459">
        <f>'Fiche Données'!BY23</f>
        <v>0</v>
      </c>
      <c r="BU30" s="459">
        <f>'Fiche Données'!BZ23</f>
        <v>0</v>
      </c>
      <c r="BV30" s="459">
        <f>'Fiche Données'!CA23</f>
        <v>0</v>
      </c>
      <c r="BW30" s="459">
        <f>'Fiche Données'!CB23</f>
        <v>0</v>
      </c>
      <c r="BX30" s="459">
        <f>'Fiche Données'!CC23</f>
        <v>0</v>
      </c>
      <c r="BY30" s="459">
        <f>'Fiche Données'!CD23</f>
        <v>0</v>
      </c>
      <c r="BZ30" s="459">
        <f>'Fiche Données'!CE23</f>
        <v>0</v>
      </c>
      <c r="CA30" s="459">
        <f>'Fiche Données'!CF23</f>
        <v>0</v>
      </c>
      <c r="CB30" s="459">
        <f>'Fiche Données'!CG23</f>
        <v>0</v>
      </c>
      <c r="CC30" s="459">
        <f>'Fiche Données'!CH23</f>
        <v>0</v>
      </c>
      <c r="CD30" s="459">
        <f>'Fiche Données'!CI23</f>
        <v>0</v>
      </c>
      <c r="CE30" s="459">
        <f>'Fiche Données'!CJ23</f>
        <v>0</v>
      </c>
      <c r="CF30" s="459">
        <f>'Fiche Données'!CK23</f>
        <v>0</v>
      </c>
      <c r="CG30" s="459">
        <f>'Fiche Données'!CL23</f>
        <v>0</v>
      </c>
      <c r="CH30" s="459">
        <f>'Fiche Données'!CM23</f>
        <v>0</v>
      </c>
      <c r="CI30" s="459">
        <f>'Fiche Données'!CN23</f>
        <v>0</v>
      </c>
      <c r="CJ30" s="459">
        <f>'Fiche Données'!CO23</f>
        <v>0</v>
      </c>
      <c r="CK30" s="459">
        <f>'Fiche Données'!CP23</f>
        <v>0</v>
      </c>
      <c r="CL30" s="459">
        <f>'Fiche Données'!CQ23</f>
        <v>0</v>
      </c>
      <c r="CM30" s="459">
        <f>'Fiche Données'!CR23</f>
        <v>0</v>
      </c>
      <c r="CN30" s="459">
        <f>'Fiche Données'!CS23</f>
        <v>0</v>
      </c>
      <c r="CO30" s="459">
        <f>'Fiche Données'!CT23</f>
        <v>0</v>
      </c>
      <c r="CP30" s="459">
        <f>'Fiche Données'!CU23</f>
        <v>0</v>
      </c>
      <c r="CQ30" s="459">
        <f>'Fiche Données'!CV23</f>
        <v>0</v>
      </c>
      <c r="CR30" s="459">
        <f>'Fiche Données'!CW23</f>
        <v>0</v>
      </c>
      <c r="CS30" s="459">
        <f>'Fiche Données'!CX23</f>
        <v>0</v>
      </c>
      <c r="CT30" s="459">
        <f>'Fiche Données'!CY23</f>
        <v>0</v>
      </c>
      <c r="CU30" s="459">
        <f>'Fiche Données'!CZ23</f>
        <v>0</v>
      </c>
      <c r="CV30" s="459">
        <f>'Fiche Données'!DA23</f>
        <v>0</v>
      </c>
      <c r="CW30" s="459">
        <f>'Fiche Données'!DB23</f>
        <v>0</v>
      </c>
      <c r="CX30" s="459">
        <f>'Fiche Données'!DC23</f>
        <v>0</v>
      </c>
      <c r="CY30" s="459">
        <f>'Fiche Données'!DD23</f>
        <v>0</v>
      </c>
      <c r="CZ30" s="459">
        <f>'Fiche Données'!DE23</f>
        <v>0</v>
      </c>
      <c r="DA30" s="459">
        <f>'Fiche Données'!DF23</f>
        <v>0</v>
      </c>
      <c r="DB30" s="459">
        <f>'Fiche Données'!DG23</f>
        <v>0</v>
      </c>
      <c r="DC30" s="459">
        <f>'Fiche Données'!DH23</f>
        <v>0</v>
      </c>
      <c r="DD30" s="459">
        <f>'Fiche Données'!DI23</f>
        <v>0</v>
      </c>
      <c r="DE30" s="459">
        <f>'Fiche Données'!DJ23</f>
        <v>0</v>
      </c>
      <c r="DF30" s="459">
        <f>'Fiche Données'!DK23</f>
        <v>0</v>
      </c>
      <c r="DG30" s="459">
        <f>'Fiche Données'!DL23</f>
        <v>0</v>
      </c>
      <c r="DH30" s="459">
        <f>'Fiche Données'!DM23</f>
        <v>0</v>
      </c>
      <c r="DI30" s="459">
        <f>'Fiche Données'!DN23</f>
        <v>0</v>
      </c>
      <c r="DJ30" s="459">
        <f>'Fiche Données'!DO23</f>
        <v>0</v>
      </c>
      <c r="DK30" s="459">
        <f>'Fiche Données'!DP23</f>
        <v>0</v>
      </c>
      <c r="DL30" s="459">
        <f>'Fiche Données'!DQ23</f>
        <v>0</v>
      </c>
      <c r="DM30" s="459">
        <f>'Fiche Données'!DR23</f>
        <v>0</v>
      </c>
      <c r="DN30" s="459">
        <f>'Fiche Données'!DS23</f>
        <v>0</v>
      </c>
      <c r="DO30" s="459">
        <f>'Fiche Données'!DT23</f>
        <v>0</v>
      </c>
      <c r="DP30" s="511">
        <f>'Fiche Données'!DU23</f>
        <v>0</v>
      </c>
    </row>
    <row r="31" spans="1:120" x14ac:dyDescent="0.25">
      <c r="A31" s="516" t="s">
        <v>365</v>
      </c>
      <c r="B31" s="459">
        <f>'Fiche Données'!G24</f>
        <v>0</v>
      </c>
      <c r="C31" s="459">
        <f>'Fiche Données'!H24</f>
        <v>0</v>
      </c>
      <c r="D31" s="459">
        <f>'Fiche Données'!I24</f>
        <v>0</v>
      </c>
      <c r="E31" s="459">
        <f>'Fiche Données'!J24</f>
        <v>0</v>
      </c>
      <c r="F31" s="459">
        <f>'Fiche Données'!K24</f>
        <v>0</v>
      </c>
      <c r="G31" s="459">
        <f>'Fiche Données'!L24</f>
        <v>0</v>
      </c>
      <c r="H31" s="459">
        <f>'Fiche Données'!M24</f>
        <v>0</v>
      </c>
      <c r="I31" s="459">
        <f>'Fiche Données'!N24</f>
        <v>0</v>
      </c>
      <c r="J31" s="459">
        <f>'Fiche Données'!O24</f>
        <v>0</v>
      </c>
      <c r="K31" s="459">
        <f>'Fiche Données'!P24</f>
        <v>0</v>
      </c>
      <c r="L31" s="459">
        <f>'Fiche Données'!Q24</f>
        <v>0</v>
      </c>
      <c r="M31" s="459">
        <f>'Fiche Données'!R24</f>
        <v>0</v>
      </c>
      <c r="N31" s="459">
        <f>'Fiche Données'!S24</f>
        <v>0</v>
      </c>
      <c r="O31" s="459">
        <f>'Fiche Données'!T24</f>
        <v>0</v>
      </c>
      <c r="P31" s="459">
        <f>'Fiche Données'!U24</f>
        <v>0</v>
      </c>
      <c r="Q31" s="459">
        <f>'Fiche Données'!V24</f>
        <v>0</v>
      </c>
      <c r="R31" s="459">
        <f>'Fiche Données'!W24</f>
        <v>0</v>
      </c>
      <c r="S31" s="459">
        <f>'Fiche Données'!X24</f>
        <v>0</v>
      </c>
      <c r="T31" s="459">
        <f>'Fiche Données'!Y24</f>
        <v>0</v>
      </c>
      <c r="U31" s="459">
        <f>'Fiche Données'!Z24</f>
        <v>0</v>
      </c>
      <c r="V31" s="459">
        <f>'Fiche Données'!AA24</f>
        <v>0</v>
      </c>
      <c r="W31" s="459">
        <f>'Fiche Données'!AB24</f>
        <v>0</v>
      </c>
      <c r="X31" s="459">
        <f>'Fiche Données'!AC24</f>
        <v>0</v>
      </c>
      <c r="Y31" s="459">
        <f>'Fiche Données'!AD24</f>
        <v>0</v>
      </c>
      <c r="Z31" s="459">
        <f>'Fiche Données'!AE24</f>
        <v>0</v>
      </c>
      <c r="AA31" s="459">
        <f>'Fiche Données'!AF24</f>
        <v>0</v>
      </c>
      <c r="AB31" s="459">
        <f>'Fiche Données'!AG24</f>
        <v>0</v>
      </c>
      <c r="AC31" s="459">
        <f>'Fiche Données'!AH24</f>
        <v>0</v>
      </c>
      <c r="AD31" s="459">
        <f>'Fiche Données'!AI24</f>
        <v>0</v>
      </c>
      <c r="AE31" s="459">
        <f>'Fiche Données'!AJ24</f>
        <v>0</v>
      </c>
      <c r="AF31" s="459">
        <f>'Fiche Données'!AK24</f>
        <v>0</v>
      </c>
      <c r="AG31" s="459">
        <f>'Fiche Données'!AL24</f>
        <v>0</v>
      </c>
      <c r="AH31" s="459">
        <f>'Fiche Données'!AM24</f>
        <v>0</v>
      </c>
      <c r="AI31" s="459">
        <f>'Fiche Données'!AN24</f>
        <v>0</v>
      </c>
      <c r="AJ31" s="459">
        <f>'Fiche Données'!AO24</f>
        <v>0</v>
      </c>
      <c r="AK31" s="459">
        <f>'Fiche Données'!AP24</f>
        <v>0</v>
      </c>
      <c r="AL31" s="459">
        <f>'Fiche Données'!AQ24</f>
        <v>0</v>
      </c>
      <c r="AM31" s="459">
        <f>'Fiche Données'!AR24</f>
        <v>0</v>
      </c>
      <c r="AN31" s="459">
        <f>'Fiche Données'!AS24</f>
        <v>0</v>
      </c>
      <c r="AO31" s="459">
        <f>'Fiche Données'!AT24</f>
        <v>0</v>
      </c>
      <c r="AP31" s="459">
        <f>'Fiche Données'!AU24</f>
        <v>0</v>
      </c>
      <c r="AQ31" s="459">
        <f>'Fiche Données'!AV24</f>
        <v>0</v>
      </c>
      <c r="AR31" s="459">
        <f>'Fiche Données'!AW24</f>
        <v>0</v>
      </c>
      <c r="AS31" s="459">
        <f>'Fiche Données'!AX24</f>
        <v>0</v>
      </c>
      <c r="AT31" s="459">
        <f>'Fiche Données'!AY24</f>
        <v>0</v>
      </c>
      <c r="AU31" s="459">
        <f>'Fiche Données'!AZ24</f>
        <v>0</v>
      </c>
      <c r="AV31" s="459">
        <f>'Fiche Données'!BA24</f>
        <v>0</v>
      </c>
      <c r="AW31" s="459">
        <f>'Fiche Données'!BB24</f>
        <v>0</v>
      </c>
      <c r="AX31" s="459">
        <f>'Fiche Données'!BC24</f>
        <v>0</v>
      </c>
      <c r="AY31" s="459">
        <f>'Fiche Données'!BD24</f>
        <v>0</v>
      </c>
      <c r="AZ31" s="459">
        <f>'Fiche Données'!BE24</f>
        <v>0</v>
      </c>
      <c r="BA31" s="459">
        <f>'Fiche Données'!BF24</f>
        <v>0</v>
      </c>
      <c r="BB31" s="459">
        <f>'Fiche Données'!BG24</f>
        <v>0</v>
      </c>
      <c r="BC31" s="459">
        <f>'Fiche Données'!BH24</f>
        <v>0</v>
      </c>
      <c r="BD31" s="459">
        <f>'Fiche Données'!BI24</f>
        <v>0</v>
      </c>
      <c r="BE31" s="459">
        <f>'Fiche Données'!BJ24</f>
        <v>0</v>
      </c>
      <c r="BF31" s="459">
        <f>'Fiche Données'!BK24</f>
        <v>0</v>
      </c>
      <c r="BG31" s="459">
        <f>'Fiche Données'!BL24</f>
        <v>0</v>
      </c>
      <c r="BH31" s="459">
        <f>'Fiche Données'!BM24</f>
        <v>0</v>
      </c>
      <c r="BI31" s="459">
        <f>'Fiche Données'!BN24</f>
        <v>0</v>
      </c>
      <c r="BJ31" s="459">
        <f>'Fiche Données'!BO24</f>
        <v>0</v>
      </c>
      <c r="BK31" s="459">
        <f>'Fiche Données'!BP24</f>
        <v>0</v>
      </c>
      <c r="BL31" s="459">
        <f>'Fiche Données'!BQ24</f>
        <v>0</v>
      </c>
      <c r="BM31" s="459">
        <f>'Fiche Données'!BR24</f>
        <v>0</v>
      </c>
      <c r="BN31" s="459">
        <f>'Fiche Données'!BS24</f>
        <v>0</v>
      </c>
      <c r="BO31" s="459">
        <f>'Fiche Données'!BT24</f>
        <v>0</v>
      </c>
      <c r="BP31" s="459">
        <f>'Fiche Données'!BU24</f>
        <v>0</v>
      </c>
      <c r="BQ31" s="459">
        <f>'Fiche Données'!BV24</f>
        <v>0</v>
      </c>
      <c r="BR31" s="459">
        <f>'Fiche Données'!BW24</f>
        <v>0</v>
      </c>
      <c r="BS31" s="459">
        <f>'Fiche Données'!BX24</f>
        <v>0</v>
      </c>
      <c r="BT31" s="459">
        <f>'Fiche Données'!BY24</f>
        <v>0</v>
      </c>
      <c r="BU31" s="459">
        <f>'Fiche Données'!BZ24</f>
        <v>0</v>
      </c>
      <c r="BV31" s="459">
        <f>'Fiche Données'!CA24</f>
        <v>0</v>
      </c>
      <c r="BW31" s="459">
        <f>'Fiche Données'!CB24</f>
        <v>0</v>
      </c>
      <c r="BX31" s="459">
        <f>'Fiche Données'!CC24</f>
        <v>0</v>
      </c>
      <c r="BY31" s="459">
        <f>'Fiche Données'!CD24</f>
        <v>0</v>
      </c>
      <c r="BZ31" s="459">
        <f>'Fiche Données'!CE24</f>
        <v>0</v>
      </c>
      <c r="CA31" s="459">
        <f>'Fiche Données'!CF24</f>
        <v>0</v>
      </c>
      <c r="CB31" s="459">
        <f>'Fiche Données'!CG24</f>
        <v>0</v>
      </c>
      <c r="CC31" s="459">
        <f>'Fiche Données'!CH24</f>
        <v>0</v>
      </c>
      <c r="CD31" s="459">
        <f>'Fiche Données'!CI24</f>
        <v>0</v>
      </c>
      <c r="CE31" s="459">
        <f>'Fiche Données'!CJ24</f>
        <v>0</v>
      </c>
      <c r="CF31" s="459">
        <f>'Fiche Données'!CK24</f>
        <v>0</v>
      </c>
      <c r="CG31" s="459">
        <f>'Fiche Données'!CL24</f>
        <v>0</v>
      </c>
      <c r="CH31" s="459">
        <f>'Fiche Données'!CM24</f>
        <v>0</v>
      </c>
      <c r="CI31" s="459">
        <f>'Fiche Données'!CN24</f>
        <v>0</v>
      </c>
      <c r="CJ31" s="459">
        <f>'Fiche Données'!CO24</f>
        <v>0</v>
      </c>
      <c r="CK31" s="459">
        <f>'Fiche Données'!CP24</f>
        <v>0</v>
      </c>
      <c r="CL31" s="459">
        <f>'Fiche Données'!CQ24</f>
        <v>0</v>
      </c>
      <c r="CM31" s="459">
        <f>'Fiche Données'!CR24</f>
        <v>0</v>
      </c>
      <c r="CN31" s="459">
        <f>'Fiche Données'!CS24</f>
        <v>0</v>
      </c>
      <c r="CO31" s="459">
        <f>'Fiche Données'!CT24</f>
        <v>0</v>
      </c>
      <c r="CP31" s="459">
        <f>'Fiche Données'!CU24</f>
        <v>0</v>
      </c>
      <c r="CQ31" s="459">
        <f>'Fiche Données'!CV24</f>
        <v>0</v>
      </c>
      <c r="CR31" s="459">
        <f>'Fiche Données'!CW24</f>
        <v>0</v>
      </c>
      <c r="CS31" s="459">
        <f>'Fiche Données'!CX24</f>
        <v>0</v>
      </c>
      <c r="CT31" s="459">
        <f>'Fiche Données'!CY24</f>
        <v>0</v>
      </c>
      <c r="CU31" s="459">
        <f>'Fiche Données'!CZ24</f>
        <v>0</v>
      </c>
      <c r="CV31" s="459">
        <f>'Fiche Données'!DA24</f>
        <v>0</v>
      </c>
      <c r="CW31" s="459">
        <f>'Fiche Données'!DB24</f>
        <v>0</v>
      </c>
      <c r="CX31" s="459">
        <f>'Fiche Données'!DC24</f>
        <v>0</v>
      </c>
      <c r="CY31" s="459">
        <f>'Fiche Données'!DD24</f>
        <v>0</v>
      </c>
      <c r="CZ31" s="459">
        <f>'Fiche Données'!DE24</f>
        <v>0</v>
      </c>
      <c r="DA31" s="459">
        <f>'Fiche Données'!DF24</f>
        <v>0</v>
      </c>
      <c r="DB31" s="459">
        <f>'Fiche Données'!DG24</f>
        <v>0</v>
      </c>
      <c r="DC31" s="459">
        <f>'Fiche Données'!DH24</f>
        <v>0</v>
      </c>
      <c r="DD31" s="459">
        <f>'Fiche Données'!DI24</f>
        <v>0</v>
      </c>
      <c r="DE31" s="459">
        <f>'Fiche Données'!DJ24</f>
        <v>0</v>
      </c>
      <c r="DF31" s="459">
        <f>'Fiche Données'!DK24</f>
        <v>0</v>
      </c>
      <c r="DG31" s="459">
        <f>'Fiche Données'!DL24</f>
        <v>0</v>
      </c>
      <c r="DH31" s="459">
        <f>'Fiche Données'!DM24</f>
        <v>0</v>
      </c>
      <c r="DI31" s="459">
        <f>'Fiche Données'!DN24</f>
        <v>0</v>
      </c>
      <c r="DJ31" s="459">
        <f>'Fiche Données'!DO24</f>
        <v>0</v>
      </c>
      <c r="DK31" s="459">
        <f>'Fiche Données'!DP24</f>
        <v>0</v>
      </c>
      <c r="DL31" s="459">
        <f>'Fiche Données'!DQ24</f>
        <v>0</v>
      </c>
      <c r="DM31" s="459">
        <f>'Fiche Données'!DR24</f>
        <v>0</v>
      </c>
      <c r="DN31" s="459">
        <f>'Fiche Données'!DS24</f>
        <v>0</v>
      </c>
      <c r="DO31" s="459">
        <f>'Fiche Données'!DT24</f>
        <v>0</v>
      </c>
      <c r="DP31" s="511">
        <f>'Fiche Données'!DU24</f>
        <v>0</v>
      </c>
    </row>
    <row r="32" spans="1:120" ht="7.5" customHeight="1" x14ac:dyDescent="0.25">
      <c r="A32" s="516"/>
      <c r="DP32" s="511"/>
    </row>
    <row r="33" spans="1:120" x14ac:dyDescent="0.25">
      <c r="A33" s="516" t="s">
        <v>366</v>
      </c>
      <c r="B33" s="459">
        <f>'Fiche Données'!G25</f>
        <v>0</v>
      </c>
      <c r="C33" s="459">
        <f>'Fiche Données'!H25</f>
        <v>0</v>
      </c>
      <c r="D33" s="459">
        <f>'Fiche Données'!I25</f>
        <v>0</v>
      </c>
      <c r="E33" s="459">
        <f>'Fiche Données'!J25</f>
        <v>0</v>
      </c>
      <c r="F33" s="459">
        <f>'Fiche Données'!K25</f>
        <v>0</v>
      </c>
      <c r="G33" s="459">
        <f>'Fiche Données'!L25</f>
        <v>0</v>
      </c>
      <c r="H33" s="459">
        <f>'Fiche Données'!M25</f>
        <v>0</v>
      </c>
      <c r="I33" s="459">
        <f>'Fiche Données'!N25</f>
        <v>0</v>
      </c>
      <c r="J33" s="459">
        <f>'Fiche Données'!O25</f>
        <v>0</v>
      </c>
      <c r="K33" s="459">
        <f>'Fiche Données'!P25</f>
        <v>0</v>
      </c>
      <c r="L33" s="459">
        <f>'Fiche Données'!Q25</f>
        <v>0</v>
      </c>
      <c r="M33" s="459">
        <f>'Fiche Données'!R25</f>
        <v>0</v>
      </c>
      <c r="N33" s="459">
        <f>'Fiche Données'!S25</f>
        <v>0</v>
      </c>
      <c r="O33" s="459">
        <f>'Fiche Données'!T25</f>
        <v>0</v>
      </c>
      <c r="P33" s="459">
        <f>'Fiche Données'!U25</f>
        <v>0</v>
      </c>
      <c r="Q33" s="459">
        <f>'Fiche Données'!V25</f>
        <v>0</v>
      </c>
      <c r="R33" s="459">
        <f>'Fiche Données'!W25</f>
        <v>0</v>
      </c>
      <c r="S33" s="459">
        <f>'Fiche Données'!X25</f>
        <v>0</v>
      </c>
      <c r="T33" s="459">
        <f>'Fiche Données'!Y25</f>
        <v>0</v>
      </c>
      <c r="U33" s="459">
        <f>'Fiche Données'!Z25</f>
        <v>0</v>
      </c>
      <c r="V33" s="459">
        <f>'Fiche Données'!AA25</f>
        <v>0</v>
      </c>
      <c r="W33" s="459">
        <f>'Fiche Données'!AB25</f>
        <v>0</v>
      </c>
      <c r="X33" s="459">
        <f>'Fiche Données'!AC25</f>
        <v>0</v>
      </c>
      <c r="Y33" s="459">
        <f>'Fiche Données'!AD25</f>
        <v>0</v>
      </c>
      <c r="Z33" s="459">
        <f>'Fiche Données'!AE25</f>
        <v>0</v>
      </c>
      <c r="AA33" s="459">
        <f>'Fiche Données'!AF25</f>
        <v>0</v>
      </c>
      <c r="AB33" s="459">
        <f>'Fiche Données'!AG25</f>
        <v>0</v>
      </c>
      <c r="AC33" s="459">
        <f>'Fiche Données'!AH25</f>
        <v>0</v>
      </c>
      <c r="AD33" s="459">
        <f>'Fiche Données'!AI25</f>
        <v>0</v>
      </c>
      <c r="AE33" s="459">
        <f>'Fiche Données'!AJ25</f>
        <v>0</v>
      </c>
      <c r="AF33" s="459">
        <f>'Fiche Données'!AK25</f>
        <v>0</v>
      </c>
      <c r="AG33" s="459">
        <f>'Fiche Données'!AL25</f>
        <v>0</v>
      </c>
      <c r="AH33" s="459">
        <f>'Fiche Données'!AM25</f>
        <v>0</v>
      </c>
      <c r="AI33" s="459">
        <f>'Fiche Données'!AN25</f>
        <v>0</v>
      </c>
      <c r="AJ33" s="459">
        <f>'Fiche Données'!AO25</f>
        <v>0</v>
      </c>
      <c r="AK33" s="459">
        <f>'Fiche Données'!AP25</f>
        <v>0</v>
      </c>
      <c r="AL33" s="459">
        <f>'Fiche Données'!AQ25</f>
        <v>0</v>
      </c>
      <c r="AM33" s="459">
        <f>'Fiche Données'!AR25</f>
        <v>0</v>
      </c>
      <c r="AN33" s="459">
        <f>'Fiche Données'!AS25</f>
        <v>0</v>
      </c>
      <c r="AO33" s="459">
        <f>'Fiche Données'!AT25</f>
        <v>0</v>
      </c>
      <c r="AP33" s="459">
        <f>'Fiche Données'!AU25</f>
        <v>0</v>
      </c>
      <c r="AQ33" s="459">
        <f>'Fiche Données'!AV25</f>
        <v>0</v>
      </c>
      <c r="AR33" s="459">
        <f>'Fiche Données'!AW25</f>
        <v>0</v>
      </c>
      <c r="AS33" s="459">
        <f>'Fiche Données'!AX25</f>
        <v>0</v>
      </c>
      <c r="AT33" s="459">
        <f>'Fiche Données'!AY25</f>
        <v>0</v>
      </c>
      <c r="AU33" s="459">
        <f>'Fiche Données'!AZ25</f>
        <v>0</v>
      </c>
      <c r="AV33" s="459">
        <f>'Fiche Données'!BA25</f>
        <v>0</v>
      </c>
      <c r="AW33" s="459">
        <f>'Fiche Données'!BB25</f>
        <v>0</v>
      </c>
      <c r="AX33" s="459">
        <f>'Fiche Données'!BC25</f>
        <v>0</v>
      </c>
      <c r="AY33" s="459">
        <f>'Fiche Données'!BD25</f>
        <v>0</v>
      </c>
      <c r="AZ33" s="459">
        <f>'Fiche Données'!BE25</f>
        <v>0</v>
      </c>
      <c r="BA33" s="459">
        <f>'Fiche Données'!BF25</f>
        <v>0</v>
      </c>
      <c r="BB33" s="459">
        <f>'Fiche Données'!BG25</f>
        <v>0</v>
      </c>
      <c r="BC33" s="459">
        <f>'Fiche Données'!BH25</f>
        <v>0</v>
      </c>
      <c r="BD33" s="459">
        <f>'Fiche Données'!BI25</f>
        <v>0</v>
      </c>
      <c r="BE33" s="459">
        <f>'Fiche Données'!BJ25</f>
        <v>0</v>
      </c>
      <c r="BF33" s="459">
        <f>'Fiche Données'!BK25</f>
        <v>0</v>
      </c>
      <c r="BG33" s="459">
        <f>'Fiche Données'!BL25</f>
        <v>0</v>
      </c>
      <c r="BH33" s="459">
        <f>'Fiche Données'!BM25</f>
        <v>0</v>
      </c>
      <c r="BI33" s="459">
        <f>'Fiche Données'!BN25</f>
        <v>0</v>
      </c>
      <c r="BJ33" s="459">
        <f>'Fiche Données'!BO25</f>
        <v>0</v>
      </c>
      <c r="BK33" s="459">
        <f>'Fiche Données'!BP25</f>
        <v>0</v>
      </c>
      <c r="BL33" s="459">
        <f>'Fiche Données'!BQ25</f>
        <v>0</v>
      </c>
      <c r="BM33" s="459">
        <f>'Fiche Données'!BR25</f>
        <v>0</v>
      </c>
      <c r="BN33" s="459">
        <f>'Fiche Données'!BS25</f>
        <v>0</v>
      </c>
      <c r="BO33" s="459">
        <f>'Fiche Données'!BT25</f>
        <v>0</v>
      </c>
      <c r="BP33" s="459">
        <f>'Fiche Données'!BU25</f>
        <v>0</v>
      </c>
      <c r="BQ33" s="459">
        <f>'Fiche Données'!BV25</f>
        <v>0</v>
      </c>
      <c r="BR33" s="459">
        <f>'Fiche Données'!BW25</f>
        <v>0</v>
      </c>
      <c r="BS33" s="459">
        <f>'Fiche Données'!BX25</f>
        <v>0</v>
      </c>
      <c r="BT33" s="459">
        <f>'Fiche Données'!BY25</f>
        <v>0</v>
      </c>
      <c r="BU33" s="459">
        <f>'Fiche Données'!BZ25</f>
        <v>0</v>
      </c>
      <c r="BV33" s="459">
        <f>'Fiche Données'!CA25</f>
        <v>0</v>
      </c>
      <c r="BW33" s="459">
        <f>'Fiche Données'!CB25</f>
        <v>0</v>
      </c>
      <c r="BX33" s="459">
        <f>'Fiche Données'!CC25</f>
        <v>0</v>
      </c>
      <c r="BY33" s="459">
        <f>'Fiche Données'!CD25</f>
        <v>0</v>
      </c>
      <c r="BZ33" s="459">
        <f>'Fiche Données'!CE25</f>
        <v>0</v>
      </c>
      <c r="CA33" s="459">
        <f>'Fiche Données'!CF25</f>
        <v>0</v>
      </c>
      <c r="CB33" s="459">
        <f>'Fiche Données'!CG25</f>
        <v>0</v>
      </c>
      <c r="CC33" s="459">
        <f>'Fiche Données'!CH25</f>
        <v>0</v>
      </c>
      <c r="CD33" s="459">
        <f>'Fiche Données'!CI25</f>
        <v>0</v>
      </c>
      <c r="CE33" s="459">
        <f>'Fiche Données'!CJ25</f>
        <v>0</v>
      </c>
      <c r="CF33" s="459">
        <f>'Fiche Données'!CK25</f>
        <v>0</v>
      </c>
      <c r="CG33" s="459">
        <f>'Fiche Données'!CL25</f>
        <v>0</v>
      </c>
      <c r="CH33" s="459">
        <f>'Fiche Données'!CM25</f>
        <v>0</v>
      </c>
      <c r="CI33" s="459">
        <f>'Fiche Données'!CN25</f>
        <v>0</v>
      </c>
      <c r="CJ33" s="459">
        <f>'Fiche Données'!CO25</f>
        <v>0</v>
      </c>
      <c r="CK33" s="459">
        <f>'Fiche Données'!CP25</f>
        <v>0</v>
      </c>
      <c r="CL33" s="459">
        <f>'Fiche Données'!CQ25</f>
        <v>0</v>
      </c>
      <c r="CM33" s="459">
        <f>'Fiche Données'!CR25</f>
        <v>0</v>
      </c>
      <c r="CN33" s="459">
        <f>'Fiche Données'!CS25</f>
        <v>0</v>
      </c>
      <c r="CO33" s="459">
        <f>'Fiche Données'!CT25</f>
        <v>0</v>
      </c>
      <c r="CP33" s="459">
        <f>'Fiche Données'!CU25</f>
        <v>0</v>
      </c>
      <c r="CQ33" s="459">
        <f>'Fiche Données'!CV25</f>
        <v>0</v>
      </c>
      <c r="CR33" s="459">
        <f>'Fiche Données'!CW25</f>
        <v>0</v>
      </c>
      <c r="CS33" s="459">
        <f>'Fiche Données'!CX25</f>
        <v>0</v>
      </c>
      <c r="CT33" s="459">
        <f>'Fiche Données'!CY25</f>
        <v>0</v>
      </c>
      <c r="CU33" s="459">
        <f>'Fiche Données'!CZ25</f>
        <v>0</v>
      </c>
      <c r="CV33" s="459">
        <f>'Fiche Données'!DA25</f>
        <v>0</v>
      </c>
      <c r="CW33" s="459">
        <f>'Fiche Données'!DB25</f>
        <v>0</v>
      </c>
      <c r="CX33" s="459">
        <f>'Fiche Données'!DC25</f>
        <v>0</v>
      </c>
      <c r="CY33" s="459">
        <f>'Fiche Données'!DD25</f>
        <v>0</v>
      </c>
      <c r="CZ33" s="459">
        <f>'Fiche Données'!DE25</f>
        <v>0</v>
      </c>
      <c r="DA33" s="459">
        <f>'Fiche Données'!DF25</f>
        <v>0</v>
      </c>
      <c r="DB33" s="459">
        <f>'Fiche Données'!DG25</f>
        <v>0</v>
      </c>
      <c r="DC33" s="459">
        <f>'Fiche Données'!DH25</f>
        <v>0</v>
      </c>
      <c r="DD33" s="459">
        <f>'Fiche Données'!DI25</f>
        <v>0</v>
      </c>
      <c r="DE33" s="459">
        <f>'Fiche Données'!DJ25</f>
        <v>0</v>
      </c>
      <c r="DF33" s="459">
        <f>'Fiche Données'!DK25</f>
        <v>0</v>
      </c>
      <c r="DG33" s="459">
        <f>'Fiche Données'!DL25</f>
        <v>0</v>
      </c>
      <c r="DH33" s="459">
        <f>'Fiche Données'!DM25</f>
        <v>0</v>
      </c>
      <c r="DI33" s="459">
        <f>'Fiche Données'!DN25</f>
        <v>0</v>
      </c>
      <c r="DJ33" s="459">
        <f>'Fiche Données'!DO25</f>
        <v>0</v>
      </c>
      <c r="DK33" s="459">
        <f>'Fiche Données'!DP25</f>
        <v>0</v>
      </c>
      <c r="DL33" s="459">
        <f>'Fiche Données'!DQ25</f>
        <v>0</v>
      </c>
      <c r="DM33" s="459">
        <f>'Fiche Données'!DR25</f>
        <v>0</v>
      </c>
      <c r="DN33" s="459">
        <f>'Fiche Données'!DS25</f>
        <v>0</v>
      </c>
      <c r="DO33" s="459">
        <f>'Fiche Données'!DT25</f>
        <v>0</v>
      </c>
      <c r="DP33" s="511">
        <f>'Fiche Données'!DU25</f>
        <v>0</v>
      </c>
    </row>
    <row r="34" spans="1:120" x14ac:dyDescent="0.25">
      <c r="A34" s="516" t="s">
        <v>367</v>
      </c>
      <c r="B34" s="459">
        <f>'Fiche Données'!G26</f>
        <v>0</v>
      </c>
      <c r="C34" s="459">
        <f>'Fiche Données'!H26</f>
        <v>0</v>
      </c>
      <c r="D34" s="459">
        <f>'Fiche Données'!I26</f>
        <v>0</v>
      </c>
      <c r="E34" s="459">
        <f>'Fiche Données'!J26</f>
        <v>0</v>
      </c>
      <c r="F34" s="459">
        <f>'Fiche Données'!K26</f>
        <v>0</v>
      </c>
      <c r="G34" s="459">
        <f>'Fiche Données'!L26</f>
        <v>0</v>
      </c>
      <c r="H34" s="459">
        <f>'Fiche Données'!M26</f>
        <v>0</v>
      </c>
      <c r="I34" s="459">
        <f>'Fiche Données'!N26</f>
        <v>0</v>
      </c>
      <c r="J34" s="459">
        <f>'Fiche Données'!O26</f>
        <v>0</v>
      </c>
      <c r="K34" s="459">
        <f>'Fiche Données'!P26</f>
        <v>0</v>
      </c>
      <c r="L34" s="459">
        <f>'Fiche Données'!Q26</f>
        <v>0</v>
      </c>
      <c r="M34" s="459">
        <f>'Fiche Données'!R26</f>
        <v>0</v>
      </c>
      <c r="N34" s="459">
        <f>'Fiche Données'!S26</f>
        <v>0</v>
      </c>
      <c r="O34" s="459">
        <f>'Fiche Données'!T26</f>
        <v>0</v>
      </c>
      <c r="P34" s="459">
        <f>'Fiche Données'!U26</f>
        <v>0</v>
      </c>
      <c r="Q34" s="459">
        <f>'Fiche Données'!V26</f>
        <v>0</v>
      </c>
      <c r="R34" s="459">
        <f>'Fiche Données'!W26</f>
        <v>0</v>
      </c>
      <c r="S34" s="459">
        <f>'Fiche Données'!X26</f>
        <v>0</v>
      </c>
      <c r="T34" s="459">
        <f>'Fiche Données'!Y26</f>
        <v>0</v>
      </c>
      <c r="U34" s="459">
        <f>'Fiche Données'!Z26</f>
        <v>0</v>
      </c>
      <c r="V34" s="459">
        <f>'Fiche Données'!AA26</f>
        <v>0</v>
      </c>
      <c r="W34" s="459">
        <f>'Fiche Données'!AB26</f>
        <v>0</v>
      </c>
      <c r="X34" s="459">
        <f>'Fiche Données'!AC26</f>
        <v>0</v>
      </c>
      <c r="Y34" s="459">
        <f>'Fiche Données'!AD26</f>
        <v>0</v>
      </c>
      <c r="Z34" s="459">
        <f>'Fiche Données'!AE26</f>
        <v>0</v>
      </c>
      <c r="AA34" s="459">
        <f>'Fiche Données'!AF26</f>
        <v>0</v>
      </c>
      <c r="AB34" s="459">
        <f>'Fiche Données'!AG26</f>
        <v>0</v>
      </c>
      <c r="AC34" s="459">
        <f>'Fiche Données'!AH26</f>
        <v>0</v>
      </c>
      <c r="AD34" s="459">
        <f>'Fiche Données'!AI26</f>
        <v>0</v>
      </c>
      <c r="AE34" s="459">
        <f>'Fiche Données'!AJ26</f>
        <v>0</v>
      </c>
      <c r="AF34" s="459">
        <f>'Fiche Données'!AK26</f>
        <v>0</v>
      </c>
      <c r="AG34" s="459">
        <f>'Fiche Données'!AL26</f>
        <v>0</v>
      </c>
      <c r="AH34" s="459">
        <f>'Fiche Données'!AM26</f>
        <v>0</v>
      </c>
      <c r="AI34" s="459">
        <f>'Fiche Données'!AN26</f>
        <v>0</v>
      </c>
      <c r="AJ34" s="459">
        <f>'Fiche Données'!AO26</f>
        <v>0</v>
      </c>
      <c r="AK34" s="459">
        <f>'Fiche Données'!AP26</f>
        <v>0</v>
      </c>
      <c r="AL34" s="459">
        <f>'Fiche Données'!AQ26</f>
        <v>0</v>
      </c>
      <c r="AM34" s="459">
        <f>'Fiche Données'!AR26</f>
        <v>0</v>
      </c>
      <c r="AN34" s="459">
        <f>'Fiche Données'!AS26</f>
        <v>0</v>
      </c>
      <c r="AO34" s="459">
        <f>'Fiche Données'!AT26</f>
        <v>0</v>
      </c>
      <c r="AP34" s="459">
        <f>'Fiche Données'!AU26</f>
        <v>0</v>
      </c>
      <c r="AQ34" s="459">
        <f>'Fiche Données'!AV26</f>
        <v>0</v>
      </c>
      <c r="AR34" s="459">
        <f>'Fiche Données'!AW26</f>
        <v>0</v>
      </c>
      <c r="AS34" s="459">
        <f>'Fiche Données'!AX26</f>
        <v>0</v>
      </c>
      <c r="AT34" s="459">
        <f>'Fiche Données'!AY26</f>
        <v>0</v>
      </c>
      <c r="AU34" s="459">
        <f>'Fiche Données'!AZ26</f>
        <v>0</v>
      </c>
      <c r="AV34" s="459">
        <f>'Fiche Données'!BA26</f>
        <v>0</v>
      </c>
      <c r="AW34" s="459">
        <f>'Fiche Données'!BB26</f>
        <v>0</v>
      </c>
      <c r="AX34" s="459">
        <f>'Fiche Données'!BC26</f>
        <v>0</v>
      </c>
      <c r="AY34" s="459">
        <f>'Fiche Données'!BD26</f>
        <v>0</v>
      </c>
      <c r="AZ34" s="459">
        <f>'Fiche Données'!BE26</f>
        <v>0</v>
      </c>
      <c r="BA34" s="459">
        <f>'Fiche Données'!BF26</f>
        <v>0</v>
      </c>
      <c r="BB34" s="459">
        <f>'Fiche Données'!BG26</f>
        <v>0</v>
      </c>
      <c r="BC34" s="459">
        <f>'Fiche Données'!BH26</f>
        <v>0</v>
      </c>
      <c r="BD34" s="459">
        <f>'Fiche Données'!BI26</f>
        <v>0</v>
      </c>
      <c r="BE34" s="459">
        <f>'Fiche Données'!BJ26</f>
        <v>0</v>
      </c>
      <c r="BF34" s="459">
        <f>'Fiche Données'!BK26</f>
        <v>0</v>
      </c>
      <c r="BG34" s="459">
        <f>'Fiche Données'!BL26</f>
        <v>0</v>
      </c>
      <c r="BH34" s="459">
        <f>'Fiche Données'!BM26</f>
        <v>0</v>
      </c>
      <c r="BI34" s="459">
        <f>'Fiche Données'!BN26</f>
        <v>0</v>
      </c>
      <c r="BJ34" s="459">
        <f>'Fiche Données'!BO26</f>
        <v>0</v>
      </c>
      <c r="BK34" s="459">
        <f>'Fiche Données'!BP26</f>
        <v>0</v>
      </c>
      <c r="BL34" s="459">
        <f>'Fiche Données'!BQ26</f>
        <v>0</v>
      </c>
      <c r="BM34" s="459">
        <f>'Fiche Données'!BR26</f>
        <v>0</v>
      </c>
      <c r="BN34" s="459">
        <f>'Fiche Données'!BS26</f>
        <v>0</v>
      </c>
      <c r="BO34" s="459">
        <f>'Fiche Données'!BT26</f>
        <v>0</v>
      </c>
      <c r="BP34" s="459">
        <f>'Fiche Données'!BU26</f>
        <v>0</v>
      </c>
      <c r="BQ34" s="459">
        <f>'Fiche Données'!BV26</f>
        <v>0</v>
      </c>
      <c r="BR34" s="459">
        <f>'Fiche Données'!BW26</f>
        <v>0</v>
      </c>
      <c r="BS34" s="459">
        <f>'Fiche Données'!BX26</f>
        <v>0</v>
      </c>
      <c r="BT34" s="459">
        <f>'Fiche Données'!BY26</f>
        <v>0</v>
      </c>
      <c r="BU34" s="459">
        <f>'Fiche Données'!BZ26</f>
        <v>0</v>
      </c>
      <c r="BV34" s="459">
        <f>'Fiche Données'!CA26</f>
        <v>0</v>
      </c>
      <c r="BW34" s="459">
        <f>'Fiche Données'!CB26</f>
        <v>0</v>
      </c>
      <c r="BX34" s="459">
        <f>'Fiche Données'!CC26</f>
        <v>0</v>
      </c>
      <c r="BY34" s="459">
        <f>'Fiche Données'!CD26</f>
        <v>0</v>
      </c>
      <c r="BZ34" s="459">
        <f>'Fiche Données'!CE26</f>
        <v>0</v>
      </c>
      <c r="CA34" s="459">
        <f>'Fiche Données'!CF26</f>
        <v>0</v>
      </c>
      <c r="CB34" s="459">
        <f>'Fiche Données'!CG26</f>
        <v>0</v>
      </c>
      <c r="CC34" s="459">
        <f>'Fiche Données'!CH26</f>
        <v>0</v>
      </c>
      <c r="CD34" s="459">
        <f>'Fiche Données'!CI26</f>
        <v>0</v>
      </c>
      <c r="CE34" s="459">
        <f>'Fiche Données'!CJ26</f>
        <v>0</v>
      </c>
      <c r="CF34" s="459">
        <f>'Fiche Données'!CK26</f>
        <v>0</v>
      </c>
      <c r="CG34" s="459">
        <f>'Fiche Données'!CL26</f>
        <v>0</v>
      </c>
      <c r="CH34" s="459">
        <f>'Fiche Données'!CM26</f>
        <v>0</v>
      </c>
      <c r="CI34" s="459">
        <f>'Fiche Données'!CN26</f>
        <v>0</v>
      </c>
      <c r="CJ34" s="459">
        <f>'Fiche Données'!CO26</f>
        <v>0</v>
      </c>
      <c r="CK34" s="459">
        <f>'Fiche Données'!CP26</f>
        <v>0</v>
      </c>
      <c r="CL34" s="459">
        <f>'Fiche Données'!CQ26</f>
        <v>0</v>
      </c>
      <c r="CM34" s="459">
        <f>'Fiche Données'!CR26</f>
        <v>0</v>
      </c>
      <c r="CN34" s="459">
        <f>'Fiche Données'!CS26</f>
        <v>0</v>
      </c>
      <c r="CO34" s="459">
        <f>'Fiche Données'!CT26</f>
        <v>0</v>
      </c>
      <c r="CP34" s="459">
        <f>'Fiche Données'!CU26</f>
        <v>0</v>
      </c>
      <c r="CQ34" s="459">
        <f>'Fiche Données'!CV26</f>
        <v>0</v>
      </c>
      <c r="CR34" s="459">
        <f>'Fiche Données'!CW26</f>
        <v>0</v>
      </c>
      <c r="CS34" s="459">
        <f>'Fiche Données'!CX26</f>
        <v>0</v>
      </c>
      <c r="CT34" s="459">
        <f>'Fiche Données'!CY26</f>
        <v>0</v>
      </c>
      <c r="CU34" s="459">
        <f>'Fiche Données'!CZ26</f>
        <v>0</v>
      </c>
      <c r="CV34" s="459">
        <f>'Fiche Données'!DA26</f>
        <v>0</v>
      </c>
      <c r="CW34" s="459">
        <f>'Fiche Données'!DB26</f>
        <v>0</v>
      </c>
      <c r="CX34" s="459">
        <f>'Fiche Données'!DC26</f>
        <v>0</v>
      </c>
      <c r="CY34" s="459">
        <f>'Fiche Données'!DD26</f>
        <v>0</v>
      </c>
      <c r="CZ34" s="459">
        <f>'Fiche Données'!DE26</f>
        <v>0</v>
      </c>
      <c r="DA34" s="459">
        <f>'Fiche Données'!DF26</f>
        <v>0</v>
      </c>
      <c r="DB34" s="459">
        <f>'Fiche Données'!DG26</f>
        <v>0</v>
      </c>
      <c r="DC34" s="459">
        <f>'Fiche Données'!DH26</f>
        <v>0</v>
      </c>
      <c r="DD34" s="459">
        <f>'Fiche Données'!DI26</f>
        <v>0</v>
      </c>
      <c r="DE34" s="459">
        <f>'Fiche Données'!DJ26</f>
        <v>0</v>
      </c>
      <c r="DF34" s="459">
        <f>'Fiche Données'!DK26</f>
        <v>0</v>
      </c>
      <c r="DG34" s="459">
        <f>'Fiche Données'!DL26</f>
        <v>0</v>
      </c>
      <c r="DH34" s="459">
        <f>'Fiche Données'!DM26</f>
        <v>0</v>
      </c>
      <c r="DI34" s="459">
        <f>'Fiche Données'!DN26</f>
        <v>0</v>
      </c>
      <c r="DJ34" s="459">
        <f>'Fiche Données'!DO26</f>
        <v>0</v>
      </c>
      <c r="DK34" s="459">
        <f>'Fiche Données'!DP26</f>
        <v>0</v>
      </c>
      <c r="DL34" s="459">
        <f>'Fiche Données'!DQ26</f>
        <v>0</v>
      </c>
      <c r="DM34" s="459">
        <f>'Fiche Données'!DR26</f>
        <v>0</v>
      </c>
      <c r="DN34" s="459">
        <f>'Fiche Données'!DS26</f>
        <v>0</v>
      </c>
      <c r="DO34" s="459">
        <f>'Fiche Données'!DT26</f>
        <v>0</v>
      </c>
      <c r="DP34" s="511">
        <f>'Fiche Données'!DU26</f>
        <v>0</v>
      </c>
    </row>
    <row r="35" spans="1:120" x14ac:dyDescent="0.25">
      <c r="A35" s="516" t="s">
        <v>368</v>
      </c>
      <c r="B35" s="459">
        <f>'Fiche Données'!G27</f>
        <v>0</v>
      </c>
      <c r="C35" s="459">
        <f>'Fiche Données'!H27</f>
        <v>0</v>
      </c>
      <c r="D35" s="459">
        <f>'Fiche Données'!I27</f>
        <v>0</v>
      </c>
      <c r="E35" s="459">
        <f>'Fiche Données'!J27</f>
        <v>0</v>
      </c>
      <c r="F35" s="459">
        <f>'Fiche Données'!K27</f>
        <v>0</v>
      </c>
      <c r="G35" s="459">
        <f>'Fiche Données'!L27</f>
        <v>0</v>
      </c>
      <c r="H35" s="459">
        <f>'Fiche Données'!M27</f>
        <v>0</v>
      </c>
      <c r="I35" s="459">
        <f>'Fiche Données'!N27</f>
        <v>0</v>
      </c>
      <c r="J35" s="459">
        <f>'Fiche Données'!O27</f>
        <v>0</v>
      </c>
      <c r="K35" s="459">
        <f>'Fiche Données'!P27</f>
        <v>0</v>
      </c>
      <c r="L35" s="459">
        <f>'Fiche Données'!Q27</f>
        <v>0</v>
      </c>
      <c r="M35" s="459">
        <f>'Fiche Données'!R27</f>
        <v>0</v>
      </c>
      <c r="N35" s="459">
        <f>'Fiche Données'!S27</f>
        <v>0</v>
      </c>
      <c r="O35" s="459">
        <f>'Fiche Données'!T27</f>
        <v>0</v>
      </c>
      <c r="P35" s="459">
        <f>'Fiche Données'!U27</f>
        <v>0</v>
      </c>
      <c r="Q35" s="459">
        <f>'Fiche Données'!V27</f>
        <v>0</v>
      </c>
      <c r="R35" s="459">
        <f>'Fiche Données'!W27</f>
        <v>0</v>
      </c>
      <c r="S35" s="459">
        <f>'Fiche Données'!X27</f>
        <v>0</v>
      </c>
      <c r="T35" s="459">
        <f>'Fiche Données'!Y27</f>
        <v>0</v>
      </c>
      <c r="U35" s="459">
        <f>'Fiche Données'!Z27</f>
        <v>0</v>
      </c>
      <c r="V35" s="459">
        <f>'Fiche Données'!AA27</f>
        <v>0</v>
      </c>
      <c r="W35" s="459">
        <f>'Fiche Données'!AB27</f>
        <v>0</v>
      </c>
      <c r="X35" s="459">
        <f>'Fiche Données'!AC27</f>
        <v>0</v>
      </c>
      <c r="Y35" s="459">
        <f>'Fiche Données'!AD27</f>
        <v>0</v>
      </c>
      <c r="Z35" s="459">
        <f>'Fiche Données'!AE27</f>
        <v>0</v>
      </c>
      <c r="AA35" s="459">
        <f>'Fiche Données'!AF27</f>
        <v>0</v>
      </c>
      <c r="AB35" s="459">
        <f>'Fiche Données'!AG27</f>
        <v>0</v>
      </c>
      <c r="AC35" s="459">
        <f>'Fiche Données'!AH27</f>
        <v>0</v>
      </c>
      <c r="AD35" s="459">
        <f>'Fiche Données'!AI27</f>
        <v>0</v>
      </c>
      <c r="AE35" s="459">
        <f>'Fiche Données'!AJ27</f>
        <v>0</v>
      </c>
      <c r="AF35" s="459">
        <f>'Fiche Données'!AK27</f>
        <v>0</v>
      </c>
      <c r="AG35" s="459">
        <f>'Fiche Données'!AL27</f>
        <v>0</v>
      </c>
      <c r="AH35" s="459">
        <f>'Fiche Données'!AM27</f>
        <v>0</v>
      </c>
      <c r="AI35" s="459">
        <f>'Fiche Données'!AN27</f>
        <v>0</v>
      </c>
      <c r="AJ35" s="459">
        <f>'Fiche Données'!AO27</f>
        <v>0</v>
      </c>
      <c r="AK35" s="459">
        <f>'Fiche Données'!AP27</f>
        <v>0</v>
      </c>
      <c r="AL35" s="459">
        <f>'Fiche Données'!AQ27</f>
        <v>0</v>
      </c>
      <c r="AM35" s="459">
        <f>'Fiche Données'!AR27</f>
        <v>0</v>
      </c>
      <c r="AN35" s="459">
        <f>'Fiche Données'!AS27</f>
        <v>0</v>
      </c>
      <c r="AO35" s="459">
        <f>'Fiche Données'!AT27</f>
        <v>0</v>
      </c>
      <c r="AP35" s="459">
        <f>'Fiche Données'!AU27</f>
        <v>0</v>
      </c>
      <c r="AQ35" s="459">
        <f>'Fiche Données'!AV27</f>
        <v>0</v>
      </c>
      <c r="AR35" s="459">
        <f>'Fiche Données'!AW27</f>
        <v>0</v>
      </c>
      <c r="AS35" s="459">
        <f>'Fiche Données'!AX27</f>
        <v>0</v>
      </c>
      <c r="AT35" s="459">
        <f>'Fiche Données'!AY27</f>
        <v>0</v>
      </c>
      <c r="AU35" s="459">
        <f>'Fiche Données'!AZ27</f>
        <v>0</v>
      </c>
      <c r="AV35" s="459">
        <f>'Fiche Données'!BA27</f>
        <v>0</v>
      </c>
      <c r="AW35" s="459">
        <f>'Fiche Données'!BB27</f>
        <v>0</v>
      </c>
      <c r="AX35" s="459">
        <f>'Fiche Données'!BC27</f>
        <v>0</v>
      </c>
      <c r="AY35" s="459">
        <f>'Fiche Données'!BD27</f>
        <v>0</v>
      </c>
      <c r="AZ35" s="459">
        <f>'Fiche Données'!BE27</f>
        <v>0</v>
      </c>
      <c r="BA35" s="459">
        <f>'Fiche Données'!BF27</f>
        <v>0</v>
      </c>
      <c r="BB35" s="459">
        <f>'Fiche Données'!BG27</f>
        <v>0</v>
      </c>
      <c r="BC35" s="459">
        <f>'Fiche Données'!BH27</f>
        <v>0</v>
      </c>
      <c r="BD35" s="459">
        <f>'Fiche Données'!BI27</f>
        <v>0</v>
      </c>
      <c r="BE35" s="459">
        <f>'Fiche Données'!BJ27</f>
        <v>0</v>
      </c>
      <c r="BF35" s="459">
        <f>'Fiche Données'!BK27</f>
        <v>0</v>
      </c>
      <c r="BG35" s="459">
        <f>'Fiche Données'!BL27</f>
        <v>0</v>
      </c>
      <c r="BH35" s="459">
        <f>'Fiche Données'!BM27</f>
        <v>0</v>
      </c>
      <c r="BI35" s="459">
        <f>'Fiche Données'!BN27</f>
        <v>0</v>
      </c>
      <c r="BJ35" s="459">
        <f>'Fiche Données'!BO27</f>
        <v>0</v>
      </c>
      <c r="BK35" s="459">
        <f>'Fiche Données'!BP27</f>
        <v>0</v>
      </c>
      <c r="BL35" s="459">
        <f>'Fiche Données'!BQ27</f>
        <v>0</v>
      </c>
      <c r="BM35" s="459">
        <f>'Fiche Données'!BR27</f>
        <v>0</v>
      </c>
      <c r="BN35" s="459">
        <f>'Fiche Données'!BS27</f>
        <v>0</v>
      </c>
      <c r="BO35" s="459">
        <f>'Fiche Données'!BT27</f>
        <v>0</v>
      </c>
      <c r="BP35" s="459">
        <f>'Fiche Données'!BU27</f>
        <v>0</v>
      </c>
      <c r="BQ35" s="459">
        <f>'Fiche Données'!BV27</f>
        <v>0</v>
      </c>
      <c r="BR35" s="459">
        <f>'Fiche Données'!BW27</f>
        <v>0</v>
      </c>
      <c r="BS35" s="459">
        <f>'Fiche Données'!BX27</f>
        <v>0</v>
      </c>
      <c r="BT35" s="459">
        <f>'Fiche Données'!BY27</f>
        <v>0</v>
      </c>
      <c r="BU35" s="459">
        <f>'Fiche Données'!BZ27</f>
        <v>0</v>
      </c>
      <c r="BV35" s="459">
        <f>'Fiche Données'!CA27</f>
        <v>0</v>
      </c>
      <c r="BW35" s="459">
        <f>'Fiche Données'!CB27</f>
        <v>0</v>
      </c>
      <c r="BX35" s="459">
        <f>'Fiche Données'!CC27</f>
        <v>0</v>
      </c>
      <c r="BY35" s="459">
        <f>'Fiche Données'!CD27</f>
        <v>0</v>
      </c>
      <c r="BZ35" s="459">
        <f>'Fiche Données'!CE27</f>
        <v>0</v>
      </c>
      <c r="CA35" s="459">
        <f>'Fiche Données'!CF27</f>
        <v>0</v>
      </c>
      <c r="CB35" s="459">
        <f>'Fiche Données'!CG27</f>
        <v>0</v>
      </c>
      <c r="CC35" s="459">
        <f>'Fiche Données'!CH27</f>
        <v>0</v>
      </c>
      <c r="CD35" s="459">
        <f>'Fiche Données'!CI27</f>
        <v>0</v>
      </c>
      <c r="CE35" s="459">
        <f>'Fiche Données'!CJ27</f>
        <v>0</v>
      </c>
      <c r="CF35" s="459">
        <f>'Fiche Données'!CK27</f>
        <v>0</v>
      </c>
      <c r="CG35" s="459">
        <f>'Fiche Données'!CL27</f>
        <v>0</v>
      </c>
      <c r="CH35" s="459">
        <f>'Fiche Données'!CM27</f>
        <v>0</v>
      </c>
      <c r="CI35" s="459">
        <f>'Fiche Données'!CN27</f>
        <v>0</v>
      </c>
      <c r="CJ35" s="459">
        <f>'Fiche Données'!CO27</f>
        <v>0</v>
      </c>
      <c r="CK35" s="459">
        <f>'Fiche Données'!CP27</f>
        <v>0</v>
      </c>
      <c r="CL35" s="459">
        <f>'Fiche Données'!CQ27</f>
        <v>0</v>
      </c>
      <c r="CM35" s="459">
        <f>'Fiche Données'!CR27</f>
        <v>0</v>
      </c>
      <c r="CN35" s="459">
        <f>'Fiche Données'!CS27</f>
        <v>0</v>
      </c>
      <c r="CO35" s="459">
        <f>'Fiche Données'!CT27</f>
        <v>0</v>
      </c>
      <c r="CP35" s="459">
        <f>'Fiche Données'!CU27</f>
        <v>0</v>
      </c>
      <c r="CQ35" s="459">
        <f>'Fiche Données'!CV27</f>
        <v>0</v>
      </c>
      <c r="CR35" s="459">
        <f>'Fiche Données'!CW27</f>
        <v>0</v>
      </c>
      <c r="CS35" s="459">
        <f>'Fiche Données'!CX27</f>
        <v>0</v>
      </c>
      <c r="CT35" s="459">
        <f>'Fiche Données'!CY27</f>
        <v>0</v>
      </c>
      <c r="CU35" s="459">
        <f>'Fiche Données'!CZ27</f>
        <v>0</v>
      </c>
      <c r="CV35" s="459">
        <f>'Fiche Données'!DA27</f>
        <v>0</v>
      </c>
      <c r="CW35" s="459">
        <f>'Fiche Données'!DB27</f>
        <v>0</v>
      </c>
      <c r="CX35" s="459">
        <f>'Fiche Données'!DC27</f>
        <v>0</v>
      </c>
      <c r="CY35" s="459">
        <f>'Fiche Données'!DD27</f>
        <v>0</v>
      </c>
      <c r="CZ35" s="459">
        <f>'Fiche Données'!DE27</f>
        <v>0</v>
      </c>
      <c r="DA35" s="459">
        <f>'Fiche Données'!DF27</f>
        <v>0</v>
      </c>
      <c r="DB35" s="459">
        <f>'Fiche Données'!DG27</f>
        <v>0</v>
      </c>
      <c r="DC35" s="459">
        <f>'Fiche Données'!DH27</f>
        <v>0</v>
      </c>
      <c r="DD35" s="459">
        <f>'Fiche Données'!DI27</f>
        <v>0</v>
      </c>
      <c r="DE35" s="459">
        <f>'Fiche Données'!DJ27</f>
        <v>0</v>
      </c>
      <c r="DF35" s="459">
        <f>'Fiche Données'!DK27</f>
        <v>0</v>
      </c>
      <c r="DG35" s="459">
        <f>'Fiche Données'!DL27</f>
        <v>0</v>
      </c>
      <c r="DH35" s="459">
        <f>'Fiche Données'!DM27</f>
        <v>0</v>
      </c>
      <c r="DI35" s="459">
        <f>'Fiche Données'!DN27</f>
        <v>0</v>
      </c>
      <c r="DJ35" s="459">
        <f>'Fiche Données'!DO27</f>
        <v>0</v>
      </c>
      <c r="DK35" s="459">
        <f>'Fiche Données'!DP27</f>
        <v>0</v>
      </c>
      <c r="DL35" s="459">
        <f>'Fiche Données'!DQ27</f>
        <v>0</v>
      </c>
      <c r="DM35" s="459">
        <f>'Fiche Données'!DR27</f>
        <v>0</v>
      </c>
      <c r="DN35" s="459">
        <f>'Fiche Données'!DS27</f>
        <v>0</v>
      </c>
      <c r="DO35" s="459">
        <f>'Fiche Données'!DT27</f>
        <v>0</v>
      </c>
      <c r="DP35" s="511">
        <f>'Fiche Données'!DU27</f>
        <v>0</v>
      </c>
    </row>
    <row r="36" spans="1:120" ht="7.5" customHeight="1" x14ac:dyDescent="0.25">
      <c r="A36" s="516"/>
      <c r="DP36" s="511"/>
    </row>
    <row r="37" spans="1:120" x14ac:dyDescent="0.25">
      <c r="A37" s="516" t="s">
        <v>369</v>
      </c>
      <c r="B37" s="459">
        <f>'Fiche Données'!G28</f>
        <v>0</v>
      </c>
      <c r="C37" s="459">
        <f>'Fiche Données'!H28</f>
        <v>0</v>
      </c>
      <c r="D37" s="459">
        <f>'Fiche Données'!I28</f>
        <v>0</v>
      </c>
      <c r="E37" s="459">
        <f>'Fiche Données'!J28</f>
        <v>0</v>
      </c>
      <c r="F37" s="459">
        <f>'Fiche Données'!K28</f>
        <v>0</v>
      </c>
      <c r="G37" s="459">
        <f>'Fiche Données'!L28</f>
        <v>0</v>
      </c>
      <c r="H37" s="459">
        <f>'Fiche Données'!M28</f>
        <v>0</v>
      </c>
      <c r="I37" s="459">
        <f>'Fiche Données'!N28</f>
        <v>0</v>
      </c>
      <c r="J37" s="459">
        <f>'Fiche Données'!O28</f>
        <v>0</v>
      </c>
      <c r="K37" s="459">
        <f>'Fiche Données'!P28</f>
        <v>0</v>
      </c>
      <c r="L37" s="459">
        <f>'Fiche Données'!Q28</f>
        <v>0</v>
      </c>
      <c r="M37" s="459">
        <f>'Fiche Données'!R28</f>
        <v>0</v>
      </c>
      <c r="N37" s="459">
        <f>'Fiche Données'!S28</f>
        <v>0</v>
      </c>
      <c r="O37" s="459">
        <f>'Fiche Données'!T28</f>
        <v>0</v>
      </c>
      <c r="P37" s="459">
        <f>'Fiche Données'!U28</f>
        <v>0</v>
      </c>
      <c r="Q37" s="459">
        <f>'Fiche Données'!V28</f>
        <v>0</v>
      </c>
      <c r="R37" s="459">
        <f>'Fiche Données'!W28</f>
        <v>0</v>
      </c>
      <c r="S37" s="459">
        <f>'Fiche Données'!X28</f>
        <v>0</v>
      </c>
      <c r="T37" s="459">
        <f>'Fiche Données'!Y28</f>
        <v>0</v>
      </c>
      <c r="U37" s="459">
        <f>'Fiche Données'!Z28</f>
        <v>0</v>
      </c>
      <c r="V37" s="459">
        <f>'Fiche Données'!AA28</f>
        <v>0</v>
      </c>
      <c r="W37" s="459">
        <f>'Fiche Données'!AB28</f>
        <v>0</v>
      </c>
      <c r="X37" s="459">
        <f>'Fiche Données'!AC28</f>
        <v>0</v>
      </c>
      <c r="Y37" s="459">
        <f>'Fiche Données'!AD28</f>
        <v>0</v>
      </c>
      <c r="Z37" s="459">
        <f>'Fiche Données'!AE28</f>
        <v>0</v>
      </c>
      <c r="AA37" s="459">
        <f>'Fiche Données'!AF28</f>
        <v>0</v>
      </c>
      <c r="AB37" s="459">
        <f>'Fiche Données'!AG28</f>
        <v>0</v>
      </c>
      <c r="AC37" s="459">
        <f>'Fiche Données'!AH28</f>
        <v>0</v>
      </c>
      <c r="AD37" s="459">
        <f>'Fiche Données'!AI28</f>
        <v>0</v>
      </c>
      <c r="AE37" s="459">
        <f>'Fiche Données'!AJ28</f>
        <v>0</v>
      </c>
      <c r="AF37" s="459">
        <f>'Fiche Données'!AK28</f>
        <v>0</v>
      </c>
      <c r="AG37" s="459">
        <f>'Fiche Données'!AL28</f>
        <v>0</v>
      </c>
      <c r="AH37" s="459">
        <f>'Fiche Données'!AM28</f>
        <v>0</v>
      </c>
      <c r="AI37" s="459">
        <f>'Fiche Données'!AN28</f>
        <v>0</v>
      </c>
      <c r="AJ37" s="459">
        <f>'Fiche Données'!AO28</f>
        <v>0</v>
      </c>
      <c r="AK37" s="459">
        <f>'Fiche Données'!AP28</f>
        <v>0</v>
      </c>
      <c r="AL37" s="459">
        <f>'Fiche Données'!AQ28</f>
        <v>0</v>
      </c>
      <c r="AM37" s="459">
        <f>'Fiche Données'!AR28</f>
        <v>0</v>
      </c>
      <c r="AN37" s="459">
        <f>'Fiche Données'!AS28</f>
        <v>0</v>
      </c>
      <c r="AO37" s="459">
        <f>'Fiche Données'!AT28</f>
        <v>0</v>
      </c>
      <c r="AP37" s="459">
        <f>'Fiche Données'!AU28</f>
        <v>0</v>
      </c>
      <c r="AQ37" s="459">
        <f>'Fiche Données'!AV28</f>
        <v>0</v>
      </c>
      <c r="AR37" s="459">
        <f>'Fiche Données'!AW28</f>
        <v>0</v>
      </c>
      <c r="AS37" s="459">
        <f>'Fiche Données'!AX28</f>
        <v>0</v>
      </c>
      <c r="AT37" s="459">
        <f>'Fiche Données'!AY28</f>
        <v>0</v>
      </c>
      <c r="AU37" s="459">
        <f>'Fiche Données'!AZ28</f>
        <v>0</v>
      </c>
      <c r="AV37" s="459">
        <f>'Fiche Données'!BA28</f>
        <v>0</v>
      </c>
      <c r="AW37" s="459">
        <f>'Fiche Données'!BB28</f>
        <v>0</v>
      </c>
      <c r="AX37" s="459">
        <f>'Fiche Données'!BC28</f>
        <v>0</v>
      </c>
      <c r="AY37" s="459">
        <f>'Fiche Données'!BD28</f>
        <v>0</v>
      </c>
      <c r="AZ37" s="459">
        <f>'Fiche Données'!BE28</f>
        <v>0</v>
      </c>
      <c r="BA37" s="459">
        <f>'Fiche Données'!BF28</f>
        <v>0</v>
      </c>
      <c r="BB37" s="459">
        <f>'Fiche Données'!BG28</f>
        <v>0</v>
      </c>
      <c r="BC37" s="459">
        <f>'Fiche Données'!BH28</f>
        <v>0</v>
      </c>
      <c r="BD37" s="459">
        <f>'Fiche Données'!BI28</f>
        <v>0</v>
      </c>
      <c r="BE37" s="459">
        <f>'Fiche Données'!BJ28</f>
        <v>0</v>
      </c>
      <c r="BF37" s="459">
        <f>'Fiche Données'!BK28</f>
        <v>0</v>
      </c>
      <c r="BG37" s="459">
        <f>'Fiche Données'!BL28</f>
        <v>0</v>
      </c>
      <c r="BH37" s="459">
        <f>'Fiche Données'!BM28</f>
        <v>0</v>
      </c>
      <c r="BI37" s="459">
        <f>'Fiche Données'!BN28</f>
        <v>0</v>
      </c>
      <c r="BJ37" s="459">
        <f>'Fiche Données'!BO28</f>
        <v>0</v>
      </c>
      <c r="BK37" s="459">
        <f>'Fiche Données'!BP28</f>
        <v>0</v>
      </c>
      <c r="BL37" s="459">
        <f>'Fiche Données'!BQ28</f>
        <v>0</v>
      </c>
      <c r="BM37" s="459">
        <f>'Fiche Données'!BR28</f>
        <v>0</v>
      </c>
      <c r="BN37" s="459">
        <f>'Fiche Données'!BS28</f>
        <v>0</v>
      </c>
      <c r="BO37" s="459">
        <f>'Fiche Données'!BT28</f>
        <v>0</v>
      </c>
      <c r="BP37" s="459">
        <f>'Fiche Données'!BU28</f>
        <v>0</v>
      </c>
      <c r="BQ37" s="459">
        <f>'Fiche Données'!BV28</f>
        <v>0</v>
      </c>
      <c r="BR37" s="459">
        <f>'Fiche Données'!BW28</f>
        <v>0</v>
      </c>
      <c r="BS37" s="459">
        <f>'Fiche Données'!BX28</f>
        <v>0</v>
      </c>
      <c r="BT37" s="459">
        <f>'Fiche Données'!BY28</f>
        <v>0</v>
      </c>
      <c r="BU37" s="459">
        <f>'Fiche Données'!BZ28</f>
        <v>0</v>
      </c>
      <c r="BV37" s="459">
        <f>'Fiche Données'!CA28</f>
        <v>0</v>
      </c>
      <c r="BW37" s="459">
        <f>'Fiche Données'!CB28</f>
        <v>0</v>
      </c>
      <c r="BX37" s="459">
        <f>'Fiche Données'!CC28</f>
        <v>0</v>
      </c>
      <c r="BY37" s="459">
        <f>'Fiche Données'!CD28</f>
        <v>0</v>
      </c>
      <c r="BZ37" s="459">
        <f>'Fiche Données'!CE28</f>
        <v>0</v>
      </c>
      <c r="CA37" s="459">
        <f>'Fiche Données'!CF28</f>
        <v>0</v>
      </c>
      <c r="CB37" s="459">
        <f>'Fiche Données'!CG28</f>
        <v>0</v>
      </c>
      <c r="CC37" s="459">
        <f>'Fiche Données'!CH28</f>
        <v>0</v>
      </c>
      <c r="CD37" s="459">
        <f>'Fiche Données'!CI28</f>
        <v>0</v>
      </c>
      <c r="CE37" s="459">
        <f>'Fiche Données'!CJ28</f>
        <v>0</v>
      </c>
      <c r="CF37" s="459">
        <f>'Fiche Données'!CK28</f>
        <v>0</v>
      </c>
      <c r="CG37" s="459">
        <f>'Fiche Données'!CL28</f>
        <v>0</v>
      </c>
      <c r="CH37" s="459">
        <f>'Fiche Données'!CM28</f>
        <v>0</v>
      </c>
      <c r="CI37" s="459">
        <f>'Fiche Données'!CN28</f>
        <v>0</v>
      </c>
      <c r="CJ37" s="459">
        <f>'Fiche Données'!CO28</f>
        <v>0</v>
      </c>
      <c r="CK37" s="459">
        <f>'Fiche Données'!CP28</f>
        <v>0</v>
      </c>
      <c r="CL37" s="459">
        <f>'Fiche Données'!CQ28</f>
        <v>0</v>
      </c>
      <c r="CM37" s="459">
        <f>'Fiche Données'!CR28</f>
        <v>0</v>
      </c>
      <c r="CN37" s="459">
        <f>'Fiche Données'!CS28</f>
        <v>0</v>
      </c>
      <c r="CO37" s="459">
        <f>'Fiche Données'!CT28</f>
        <v>0</v>
      </c>
      <c r="CP37" s="459">
        <f>'Fiche Données'!CU28</f>
        <v>0</v>
      </c>
      <c r="CQ37" s="459">
        <f>'Fiche Données'!CV28</f>
        <v>0</v>
      </c>
      <c r="CR37" s="459">
        <f>'Fiche Données'!CW28</f>
        <v>0</v>
      </c>
      <c r="CS37" s="459">
        <f>'Fiche Données'!CX28</f>
        <v>0</v>
      </c>
      <c r="CT37" s="459">
        <f>'Fiche Données'!CY28</f>
        <v>0</v>
      </c>
      <c r="CU37" s="459">
        <f>'Fiche Données'!CZ28</f>
        <v>0</v>
      </c>
      <c r="CV37" s="459">
        <f>'Fiche Données'!DA28</f>
        <v>0</v>
      </c>
      <c r="CW37" s="459">
        <f>'Fiche Données'!DB28</f>
        <v>0</v>
      </c>
      <c r="CX37" s="459">
        <f>'Fiche Données'!DC28</f>
        <v>0</v>
      </c>
      <c r="CY37" s="459">
        <f>'Fiche Données'!DD28</f>
        <v>0</v>
      </c>
      <c r="CZ37" s="459">
        <f>'Fiche Données'!DE28</f>
        <v>0</v>
      </c>
      <c r="DA37" s="459">
        <f>'Fiche Données'!DF28</f>
        <v>0</v>
      </c>
      <c r="DB37" s="459">
        <f>'Fiche Données'!DG28</f>
        <v>0</v>
      </c>
      <c r="DC37" s="459">
        <f>'Fiche Données'!DH28</f>
        <v>0</v>
      </c>
      <c r="DD37" s="459">
        <f>'Fiche Données'!DI28</f>
        <v>0</v>
      </c>
      <c r="DE37" s="459">
        <f>'Fiche Données'!DJ28</f>
        <v>0</v>
      </c>
      <c r="DF37" s="459">
        <f>'Fiche Données'!DK28</f>
        <v>0</v>
      </c>
      <c r="DG37" s="459">
        <f>'Fiche Données'!DL28</f>
        <v>0</v>
      </c>
      <c r="DH37" s="459">
        <f>'Fiche Données'!DM28</f>
        <v>0</v>
      </c>
      <c r="DI37" s="459">
        <f>'Fiche Données'!DN28</f>
        <v>0</v>
      </c>
      <c r="DJ37" s="459">
        <f>'Fiche Données'!DO28</f>
        <v>0</v>
      </c>
      <c r="DK37" s="459">
        <f>'Fiche Données'!DP28</f>
        <v>0</v>
      </c>
      <c r="DL37" s="459">
        <f>'Fiche Données'!DQ28</f>
        <v>0</v>
      </c>
      <c r="DM37" s="459">
        <f>'Fiche Données'!DR28</f>
        <v>0</v>
      </c>
      <c r="DN37" s="459">
        <f>'Fiche Données'!DS28</f>
        <v>0</v>
      </c>
      <c r="DO37" s="459">
        <f>'Fiche Données'!DT28</f>
        <v>0</v>
      </c>
      <c r="DP37" s="511">
        <f>'Fiche Données'!DU28</f>
        <v>0</v>
      </c>
    </row>
    <row r="38" spans="1:120" x14ac:dyDescent="0.25">
      <c r="A38" s="516" t="s">
        <v>370</v>
      </c>
      <c r="B38" s="459">
        <f>'Fiche Données'!G29</f>
        <v>0</v>
      </c>
      <c r="C38" s="459">
        <f>'Fiche Données'!H29</f>
        <v>0</v>
      </c>
      <c r="D38" s="459">
        <f>'Fiche Données'!I29</f>
        <v>0</v>
      </c>
      <c r="E38" s="459">
        <f>'Fiche Données'!J29</f>
        <v>0</v>
      </c>
      <c r="F38" s="459">
        <f>'Fiche Données'!K29</f>
        <v>0</v>
      </c>
      <c r="G38" s="459">
        <f>'Fiche Données'!L29</f>
        <v>0</v>
      </c>
      <c r="H38" s="459">
        <f>'Fiche Données'!M29</f>
        <v>0</v>
      </c>
      <c r="I38" s="459">
        <f>'Fiche Données'!N29</f>
        <v>0</v>
      </c>
      <c r="J38" s="459">
        <f>'Fiche Données'!O29</f>
        <v>0</v>
      </c>
      <c r="K38" s="459">
        <f>'Fiche Données'!P29</f>
        <v>0</v>
      </c>
      <c r="L38" s="459">
        <f>'Fiche Données'!Q29</f>
        <v>0</v>
      </c>
      <c r="M38" s="459">
        <f>'Fiche Données'!R29</f>
        <v>0</v>
      </c>
      <c r="N38" s="459">
        <f>'Fiche Données'!S29</f>
        <v>0</v>
      </c>
      <c r="O38" s="459">
        <f>'Fiche Données'!T29</f>
        <v>0</v>
      </c>
      <c r="P38" s="459">
        <f>'Fiche Données'!U29</f>
        <v>0</v>
      </c>
      <c r="Q38" s="459">
        <f>'Fiche Données'!V29</f>
        <v>0</v>
      </c>
      <c r="R38" s="459">
        <f>'Fiche Données'!W29</f>
        <v>0</v>
      </c>
      <c r="S38" s="459">
        <f>'Fiche Données'!X29</f>
        <v>0</v>
      </c>
      <c r="T38" s="459">
        <f>'Fiche Données'!Y29</f>
        <v>0</v>
      </c>
      <c r="U38" s="459">
        <f>'Fiche Données'!Z29</f>
        <v>0</v>
      </c>
      <c r="V38" s="459">
        <f>'Fiche Données'!AA29</f>
        <v>0</v>
      </c>
      <c r="W38" s="459">
        <f>'Fiche Données'!AB29</f>
        <v>0</v>
      </c>
      <c r="X38" s="459">
        <f>'Fiche Données'!AC29</f>
        <v>0</v>
      </c>
      <c r="Y38" s="459">
        <f>'Fiche Données'!AD29</f>
        <v>0</v>
      </c>
      <c r="Z38" s="459">
        <f>'Fiche Données'!AE29</f>
        <v>0</v>
      </c>
      <c r="AA38" s="459">
        <f>'Fiche Données'!AF29</f>
        <v>0</v>
      </c>
      <c r="AB38" s="459">
        <f>'Fiche Données'!AG29</f>
        <v>0</v>
      </c>
      <c r="AC38" s="459">
        <f>'Fiche Données'!AH29</f>
        <v>0</v>
      </c>
      <c r="AD38" s="459">
        <f>'Fiche Données'!AI29</f>
        <v>0</v>
      </c>
      <c r="AE38" s="459">
        <f>'Fiche Données'!AJ29</f>
        <v>0</v>
      </c>
      <c r="AF38" s="459">
        <f>'Fiche Données'!AK29</f>
        <v>0</v>
      </c>
      <c r="AG38" s="459">
        <f>'Fiche Données'!AL29</f>
        <v>0</v>
      </c>
      <c r="AH38" s="459">
        <f>'Fiche Données'!AM29</f>
        <v>0</v>
      </c>
      <c r="AI38" s="459">
        <f>'Fiche Données'!AN29</f>
        <v>0</v>
      </c>
      <c r="AJ38" s="459">
        <f>'Fiche Données'!AO29</f>
        <v>0</v>
      </c>
      <c r="AK38" s="459">
        <f>'Fiche Données'!AP29</f>
        <v>0</v>
      </c>
      <c r="AL38" s="459">
        <f>'Fiche Données'!AQ29</f>
        <v>0</v>
      </c>
      <c r="AM38" s="459">
        <f>'Fiche Données'!AR29</f>
        <v>0</v>
      </c>
      <c r="AN38" s="459">
        <f>'Fiche Données'!AS29</f>
        <v>0</v>
      </c>
      <c r="AO38" s="459">
        <f>'Fiche Données'!AT29</f>
        <v>0</v>
      </c>
      <c r="AP38" s="459">
        <f>'Fiche Données'!AU29</f>
        <v>0</v>
      </c>
      <c r="AQ38" s="459">
        <f>'Fiche Données'!AV29</f>
        <v>0</v>
      </c>
      <c r="AR38" s="459">
        <f>'Fiche Données'!AW29</f>
        <v>0</v>
      </c>
      <c r="AS38" s="459">
        <f>'Fiche Données'!AX29</f>
        <v>0</v>
      </c>
      <c r="AT38" s="459">
        <f>'Fiche Données'!AY29</f>
        <v>0</v>
      </c>
      <c r="AU38" s="459">
        <f>'Fiche Données'!AZ29</f>
        <v>0</v>
      </c>
      <c r="AV38" s="459">
        <f>'Fiche Données'!BA29</f>
        <v>0</v>
      </c>
      <c r="AW38" s="459">
        <f>'Fiche Données'!BB29</f>
        <v>0</v>
      </c>
      <c r="AX38" s="459">
        <f>'Fiche Données'!BC29</f>
        <v>0</v>
      </c>
      <c r="AY38" s="459">
        <f>'Fiche Données'!BD29</f>
        <v>0</v>
      </c>
      <c r="AZ38" s="459">
        <f>'Fiche Données'!BE29</f>
        <v>0</v>
      </c>
      <c r="BA38" s="459">
        <f>'Fiche Données'!BF29</f>
        <v>0</v>
      </c>
      <c r="BB38" s="459">
        <f>'Fiche Données'!BG29</f>
        <v>0</v>
      </c>
      <c r="BC38" s="459">
        <f>'Fiche Données'!BH29</f>
        <v>0</v>
      </c>
      <c r="BD38" s="459">
        <f>'Fiche Données'!BI29</f>
        <v>0</v>
      </c>
      <c r="BE38" s="459">
        <f>'Fiche Données'!BJ29</f>
        <v>0</v>
      </c>
      <c r="BF38" s="459">
        <f>'Fiche Données'!BK29</f>
        <v>0</v>
      </c>
      <c r="BG38" s="459">
        <f>'Fiche Données'!BL29</f>
        <v>0</v>
      </c>
      <c r="BH38" s="459">
        <f>'Fiche Données'!BM29</f>
        <v>0</v>
      </c>
      <c r="BI38" s="459">
        <f>'Fiche Données'!BN29</f>
        <v>0</v>
      </c>
      <c r="BJ38" s="459">
        <f>'Fiche Données'!BO29</f>
        <v>0</v>
      </c>
      <c r="BK38" s="459">
        <f>'Fiche Données'!BP29</f>
        <v>0</v>
      </c>
      <c r="BL38" s="459">
        <f>'Fiche Données'!BQ29</f>
        <v>0</v>
      </c>
      <c r="BM38" s="459">
        <f>'Fiche Données'!BR29</f>
        <v>0</v>
      </c>
      <c r="BN38" s="459">
        <f>'Fiche Données'!BS29</f>
        <v>0</v>
      </c>
      <c r="BO38" s="459">
        <f>'Fiche Données'!BT29</f>
        <v>0</v>
      </c>
      <c r="BP38" s="459">
        <f>'Fiche Données'!BU29</f>
        <v>0</v>
      </c>
      <c r="BQ38" s="459">
        <f>'Fiche Données'!BV29</f>
        <v>0</v>
      </c>
      <c r="BR38" s="459">
        <f>'Fiche Données'!BW29</f>
        <v>0</v>
      </c>
      <c r="BS38" s="459">
        <f>'Fiche Données'!BX29</f>
        <v>0</v>
      </c>
      <c r="BT38" s="459">
        <f>'Fiche Données'!BY29</f>
        <v>0</v>
      </c>
      <c r="BU38" s="459">
        <f>'Fiche Données'!BZ29</f>
        <v>0</v>
      </c>
      <c r="BV38" s="459">
        <f>'Fiche Données'!CA29</f>
        <v>0</v>
      </c>
      <c r="BW38" s="459">
        <f>'Fiche Données'!CB29</f>
        <v>0</v>
      </c>
      <c r="BX38" s="459">
        <f>'Fiche Données'!CC29</f>
        <v>0</v>
      </c>
      <c r="BY38" s="459">
        <f>'Fiche Données'!CD29</f>
        <v>0</v>
      </c>
      <c r="BZ38" s="459">
        <f>'Fiche Données'!CE29</f>
        <v>0</v>
      </c>
      <c r="CA38" s="459">
        <f>'Fiche Données'!CF29</f>
        <v>0</v>
      </c>
      <c r="CB38" s="459">
        <f>'Fiche Données'!CG29</f>
        <v>0</v>
      </c>
      <c r="CC38" s="459">
        <f>'Fiche Données'!CH29</f>
        <v>0</v>
      </c>
      <c r="CD38" s="459">
        <f>'Fiche Données'!CI29</f>
        <v>0</v>
      </c>
      <c r="CE38" s="459">
        <f>'Fiche Données'!CJ29</f>
        <v>0</v>
      </c>
      <c r="CF38" s="459">
        <f>'Fiche Données'!CK29</f>
        <v>0</v>
      </c>
      <c r="CG38" s="459">
        <f>'Fiche Données'!CL29</f>
        <v>0</v>
      </c>
      <c r="CH38" s="459">
        <f>'Fiche Données'!CM29</f>
        <v>0</v>
      </c>
      <c r="CI38" s="459">
        <f>'Fiche Données'!CN29</f>
        <v>0</v>
      </c>
      <c r="CJ38" s="459">
        <f>'Fiche Données'!CO29</f>
        <v>0</v>
      </c>
      <c r="CK38" s="459">
        <f>'Fiche Données'!CP29</f>
        <v>0</v>
      </c>
      <c r="CL38" s="459">
        <f>'Fiche Données'!CQ29</f>
        <v>0</v>
      </c>
      <c r="CM38" s="459">
        <f>'Fiche Données'!CR29</f>
        <v>0</v>
      </c>
      <c r="CN38" s="459">
        <f>'Fiche Données'!CS29</f>
        <v>0</v>
      </c>
      <c r="CO38" s="459">
        <f>'Fiche Données'!CT29</f>
        <v>0</v>
      </c>
      <c r="CP38" s="459">
        <f>'Fiche Données'!CU29</f>
        <v>0</v>
      </c>
      <c r="CQ38" s="459">
        <f>'Fiche Données'!CV29</f>
        <v>0</v>
      </c>
      <c r="CR38" s="459">
        <f>'Fiche Données'!CW29</f>
        <v>0</v>
      </c>
      <c r="CS38" s="459">
        <f>'Fiche Données'!CX29</f>
        <v>0</v>
      </c>
      <c r="CT38" s="459">
        <f>'Fiche Données'!CY29</f>
        <v>0</v>
      </c>
      <c r="CU38" s="459">
        <f>'Fiche Données'!CZ29</f>
        <v>0</v>
      </c>
      <c r="CV38" s="459">
        <f>'Fiche Données'!DA29</f>
        <v>0</v>
      </c>
      <c r="CW38" s="459">
        <f>'Fiche Données'!DB29</f>
        <v>0</v>
      </c>
      <c r="CX38" s="459">
        <f>'Fiche Données'!DC29</f>
        <v>0</v>
      </c>
      <c r="CY38" s="459">
        <f>'Fiche Données'!DD29</f>
        <v>0</v>
      </c>
      <c r="CZ38" s="459">
        <f>'Fiche Données'!DE29</f>
        <v>0</v>
      </c>
      <c r="DA38" s="459">
        <f>'Fiche Données'!DF29</f>
        <v>0</v>
      </c>
      <c r="DB38" s="459">
        <f>'Fiche Données'!DG29</f>
        <v>0</v>
      </c>
      <c r="DC38" s="459">
        <f>'Fiche Données'!DH29</f>
        <v>0</v>
      </c>
      <c r="DD38" s="459">
        <f>'Fiche Données'!DI29</f>
        <v>0</v>
      </c>
      <c r="DE38" s="459">
        <f>'Fiche Données'!DJ29</f>
        <v>0</v>
      </c>
      <c r="DF38" s="459">
        <f>'Fiche Données'!DK29</f>
        <v>0</v>
      </c>
      <c r="DG38" s="459">
        <f>'Fiche Données'!DL29</f>
        <v>0</v>
      </c>
      <c r="DH38" s="459">
        <f>'Fiche Données'!DM29</f>
        <v>0</v>
      </c>
      <c r="DI38" s="459">
        <f>'Fiche Données'!DN29</f>
        <v>0</v>
      </c>
      <c r="DJ38" s="459">
        <f>'Fiche Données'!DO29</f>
        <v>0</v>
      </c>
      <c r="DK38" s="459">
        <f>'Fiche Données'!DP29</f>
        <v>0</v>
      </c>
      <c r="DL38" s="459">
        <f>'Fiche Données'!DQ29</f>
        <v>0</v>
      </c>
      <c r="DM38" s="459">
        <f>'Fiche Données'!DR29</f>
        <v>0</v>
      </c>
      <c r="DN38" s="459">
        <f>'Fiche Données'!DS29</f>
        <v>0</v>
      </c>
      <c r="DO38" s="459">
        <f>'Fiche Données'!DT29</f>
        <v>0</v>
      </c>
      <c r="DP38" s="511">
        <f>'Fiche Données'!DU29</f>
        <v>0</v>
      </c>
    </row>
    <row r="39" spans="1:120" x14ac:dyDescent="0.25">
      <c r="A39" s="516" t="s">
        <v>371</v>
      </c>
      <c r="B39" s="459">
        <f>'Fiche Données'!G30</f>
        <v>0</v>
      </c>
      <c r="C39" s="459">
        <f>'Fiche Données'!H30</f>
        <v>0</v>
      </c>
      <c r="D39" s="459">
        <f>'Fiche Données'!I30</f>
        <v>0</v>
      </c>
      <c r="E39" s="459">
        <f>'Fiche Données'!J30</f>
        <v>0</v>
      </c>
      <c r="F39" s="459">
        <f>'Fiche Données'!K30</f>
        <v>0</v>
      </c>
      <c r="G39" s="459">
        <f>'Fiche Données'!L30</f>
        <v>0</v>
      </c>
      <c r="H39" s="459">
        <f>'Fiche Données'!M30</f>
        <v>0</v>
      </c>
      <c r="I39" s="459">
        <f>'Fiche Données'!N30</f>
        <v>0</v>
      </c>
      <c r="J39" s="459">
        <f>'Fiche Données'!O30</f>
        <v>0</v>
      </c>
      <c r="K39" s="459">
        <f>'Fiche Données'!P30</f>
        <v>0</v>
      </c>
      <c r="L39" s="459">
        <f>'Fiche Données'!Q30</f>
        <v>0</v>
      </c>
      <c r="M39" s="459">
        <f>'Fiche Données'!R30</f>
        <v>0</v>
      </c>
      <c r="N39" s="459">
        <f>'Fiche Données'!S30</f>
        <v>0</v>
      </c>
      <c r="O39" s="459">
        <f>'Fiche Données'!T30</f>
        <v>0</v>
      </c>
      <c r="P39" s="459">
        <f>'Fiche Données'!U30</f>
        <v>0</v>
      </c>
      <c r="Q39" s="459">
        <f>'Fiche Données'!V30</f>
        <v>0</v>
      </c>
      <c r="R39" s="459">
        <f>'Fiche Données'!W30</f>
        <v>0</v>
      </c>
      <c r="S39" s="459">
        <f>'Fiche Données'!X30</f>
        <v>0</v>
      </c>
      <c r="T39" s="459">
        <f>'Fiche Données'!Y30</f>
        <v>0</v>
      </c>
      <c r="U39" s="459">
        <f>'Fiche Données'!Z30</f>
        <v>0</v>
      </c>
      <c r="V39" s="459">
        <f>'Fiche Données'!AA30</f>
        <v>0</v>
      </c>
      <c r="W39" s="459">
        <f>'Fiche Données'!AB30</f>
        <v>0</v>
      </c>
      <c r="X39" s="459">
        <f>'Fiche Données'!AC30</f>
        <v>0</v>
      </c>
      <c r="Y39" s="459">
        <f>'Fiche Données'!AD30</f>
        <v>0</v>
      </c>
      <c r="Z39" s="459">
        <f>'Fiche Données'!AE30</f>
        <v>0</v>
      </c>
      <c r="AA39" s="459">
        <f>'Fiche Données'!AF30</f>
        <v>0</v>
      </c>
      <c r="AB39" s="459">
        <f>'Fiche Données'!AG30</f>
        <v>0</v>
      </c>
      <c r="AC39" s="459">
        <f>'Fiche Données'!AH30</f>
        <v>0</v>
      </c>
      <c r="AD39" s="459">
        <f>'Fiche Données'!AI30</f>
        <v>0</v>
      </c>
      <c r="AE39" s="459">
        <f>'Fiche Données'!AJ30</f>
        <v>0</v>
      </c>
      <c r="AF39" s="459">
        <f>'Fiche Données'!AK30</f>
        <v>0</v>
      </c>
      <c r="AG39" s="459">
        <f>'Fiche Données'!AL30</f>
        <v>0</v>
      </c>
      <c r="AH39" s="459">
        <f>'Fiche Données'!AM30</f>
        <v>0</v>
      </c>
      <c r="AI39" s="459">
        <f>'Fiche Données'!AN30</f>
        <v>0</v>
      </c>
      <c r="AJ39" s="459">
        <f>'Fiche Données'!AO30</f>
        <v>0</v>
      </c>
      <c r="AK39" s="459">
        <f>'Fiche Données'!AP30</f>
        <v>0</v>
      </c>
      <c r="AL39" s="459">
        <f>'Fiche Données'!AQ30</f>
        <v>0</v>
      </c>
      <c r="AM39" s="459">
        <f>'Fiche Données'!AR30</f>
        <v>0</v>
      </c>
      <c r="AN39" s="459">
        <f>'Fiche Données'!AS30</f>
        <v>0</v>
      </c>
      <c r="AO39" s="459">
        <f>'Fiche Données'!AT30</f>
        <v>0</v>
      </c>
      <c r="AP39" s="459">
        <f>'Fiche Données'!AU30</f>
        <v>0</v>
      </c>
      <c r="AQ39" s="459">
        <f>'Fiche Données'!AV30</f>
        <v>0</v>
      </c>
      <c r="AR39" s="459">
        <f>'Fiche Données'!AW30</f>
        <v>0</v>
      </c>
      <c r="AS39" s="459">
        <f>'Fiche Données'!AX30</f>
        <v>0</v>
      </c>
      <c r="AT39" s="459">
        <f>'Fiche Données'!AY30</f>
        <v>0</v>
      </c>
      <c r="AU39" s="459">
        <f>'Fiche Données'!AZ30</f>
        <v>0</v>
      </c>
      <c r="AV39" s="459">
        <f>'Fiche Données'!BA30</f>
        <v>0</v>
      </c>
      <c r="AW39" s="459">
        <f>'Fiche Données'!BB30</f>
        <v>0</v>
      </c>
      <c r="AX39" s="459">
        <f>'Fiche Données'!BC30</f>
        <v>0</v>
      </c>
      <c r="AY39" s="459">
        <f>'Fiche Données'!BD30</f>
        <v>0</v>
      </c>
      <c r="AZ39" s="459">
        <f>'Fiche Données'!BE30</f>
        <v>0</v>
      </c>
      <c r="BA39" s="459">
        <f>'Fiche Données'!BF30</f>
        <v>0</v>
      </c>
      <c r="BB39" s="459">
        <f>'Fiche Données'!BG30</f>
        <v>0</v>
      </c>
      <c r="BC39" s="459">
        <f>'Fiche Données'!BH30</f>
        <v>0</v>
      </c>
      <c r="BD39" s="459">
        <f>'Fiche Données'!BI30</f>
        <v>0</v>
      </c>
      <c r="BE39" s="459">
        <f>'Fiche Données'!BJ30</f>
        <v>0</v>
      </c>
      <c r="BF39" s="459">
        <f>'Fiche Données'!BK30</f>
        <v>0</v>
      </c>
      <c r="BG39" s="459">
        <f>'Fiche Données'!BL30</f>
        <v>0</v>
      </c>
      <c r="BH39" s="459">
        <f>'Fiche Données'!BM30</f>
        <v>0</v>
      </c>
      <c r="BI39" s="459">
        <f>'Fiche Données'!BN30</f>
        <v>0</v>
      </c>
      <c r="BJ39" s="459">
        <f>'Fiche Données'!BO30</f>
        <v>0</v>
      </c>
      <c r="BK39" s="459">
        <f>'Fiche Données'!BP30</f>
        <v>0</v>
      </c>
      <c r="BL39" s="459">
        <f>'Fiche Données'!BQ30</f>
        <v>0</v>
      </c>
      <c r="BM39" s="459">
        <f>'Fiche Données'!BR30</f>
        <v>0</v>
      </c>
      <c r="BN39" s="459">
        <f>'Fiche Données'!BS30</f>
        <v>0</v>
      </c>
      <c r="BO39" s="459">
        <f>'Fiche Données'!BT30</f>
        <v>0</v>
      </c>
      <c r="BP39" s="459">
        <f>'Fiche Données'!BU30</f>
        <v>0</v>
      </c>
      <c r="BQ39" s="459">
        <f>'Fiche Données'!BV30</f>
        <v>0</v>
      </c>
      <c r="BR39" s="459">
        <f>'Fiche Données'!BW30</f>
        <v>0</v>
      </c>
      <c r="BS39" s="459">
        <f>'Fiche Données'!BX30</f>
        <v>0</v>
      </c>
      <c r="BT39" s="459">
        <f>'Fiche Données'!BY30</f>
        <v>0</v>
      </c>
      <c r="BU39" s="459">
        <f>'Fiche Données'!BZ30</f>
        <v>0</v>
      </c>
      <c r="BV39" s="459">
        <f>'Fiche Données'!CA30</f>
        <v>0</v>
      </c>
      <c r="BW39" s="459">
        <f>'Fiche Données'!CB30</f>
        <v>0</v>
      </c>
      <c r="BX39" s="459">
        <f>'Fiche Données'!CC30</f>
        <v>0</v>
      </c>
      <c r="BY39" s="459">
        <f>'Fiche Données'!CD30</f>
        <v>0</v>
      </c>
      <c r="BZ39" s="459">
        <f>'Fiche Données'!CE30</f>
        <v>0</v>
      </c>
      <c r="CA39" s="459">
        <f>'Fiche Données'!CF30</f>
        <v>0</v>
      </c>
      <c r="CB39" s="459">
        <f>'Fiche Données'!CG30</f>
        <v>0</v>
      </c>
      <c r="CC39" s="459">
        <f>'Fiche Données'!CH30</f>
        <v>0</v>
      </c>
      <c r="CD39" s="459">
        <f>'Fiche Données'!CI30</f>
        <v>0</v>
      </c>
      <c r="CE39" s="459">
        <f>'Fiche Données'!CJ30</f>
        <v>0</v>
      </c>
      <c r="CF39" s="459">
        <f>'Fiche Données'!CK30</f>
        <v>0</v>
      </c>
      <c r="CG39" s="459">
        <f>'Fiche Données'!CL30</f>
        <v>0</v>
      </c>
      <c r="CH39" s="459">
        <f>'Fiche Données'!CM30</f>
        <v>0</v>
      </c>
      <c r="CI39" s="459">
        <f>'Fiche Données'!CN30</f>
        <v>0</v>
      </c>
      <c r="CJ39" s="459">
        <f>'Fiche Données'!CO30</f>
        <v>0</v>
      </c>
      <c r="CK39" s="459">
        <f>'Fiche Données'!CP30</f>
        <v>0</v>
      </c>
      <c r="CL39" s="459">
        <f>'Fiche Données'!CQ30</f>
        <v>0</v>
      </c>
      <c r="CM39" s="459">
        <f>'Fiche Données'!CR30</f>
        <v>0</v>
      </c>
      <c r="CN39" s="459">
        <f>'Fiche Données'!CS30</f>
        <v>0</v>
      </c>
      <c r="CO39" s="459">
        <f>'Fiche Données'!CT30</f>
        <v>0</v>
      </c>
      <c r="CP39" s="459">
        <f>'Fiche Données'!CU30</f>
        <v>0</v>
      </c>
      <c r="CQ39" s="459">
        <f>'Fiche Données'!CV30</f>
        <v>0</v>
      </c>
      <c r="CR39" s="459">
        <f>'Fiche Données'!CW30</f>
        <v>0</v>
      </c>
      <c r="CS39" s="459">
        <f>'Fiche Données'!CX30</f>
        <v>0</v>
      </c>
      <c r="CT39" s="459">
        <f>'Fiche Données'!CY30</f>
        <v>0</v>
      </c>
      <c r="CU39" s="459">
        <f>'Fiche Données'!CZ30</f>
        <v>0</v>
      </c>
      <c r="CV39" s="459">
        <f>'Fiche Données'!DA30</f>
        <v>0</v>
      </c>
      <c r="CW39" s="459">
        <f>'Fiche Données'!DB30</f>
        <v>0</v>
      </c>
      <c r="CX39" s="459">
        <f>'Fiche Données'!DC30</f>
        <v>0</v>
      </c>
      <c r="CY39" s="459">
        <f>'Fiche Données'!DD30</f>
        <v>0</v>
      </c>
      <c r="CZ39" s="459">
        <f>'Fiche Données'!DE30</f>
        <v>0</v>
      </c>
      <c r="DA39" s="459">
        <f>'Fiche Données'!DF30</f>
        <v>0</v>
      </c>
      <c r="DB39" s="459">
        <f>'Fiche Données'!DG30</f>
        <v>0</v>
      </c>
      <c r="DC39" s="459">
        <f>'Fiche Données'!DH30</f>
        <v>0</v>
      </c>
      <c r="DD39" s="459">
        <f>'Fiche Données'!DI30</f>
        <v>0</v>
      </c>
      <c r="DE39" s="459">
        <f>'Fiche Données'!DJ30</f>
        <v>0</v>
      </c>
      <c r="DF39" s="459">
        <f>'Fiche Données'!DK30</f>
        <v>0</v>
      </c>
      <c r="DG39" s="459">
        <f>'Fiche Données'!DL30</f>
        <v>0</v>
      </c>
      <c r="DH39" s="459">
        <f>'Fiche Données'!DM30</f>
        <v>0</v>
      </c>
      <c r="DI39" s="459">
        <f>'Fiche Données'!DN30</f>
        <v>0</v>
      </c>
      <c r="DJ39" s="459">
        <f>'Fiche Données'!DO30</f>
        <v>0</v>
      </c>
      <c r="DK39" s="459">
        <f>'Fiche Données'!DP30</f>
        <v>0</v>
      </c>
      <c r="DL39" s="459">
        <f>'Fiche Données'!DQ30</f>
        <v>0</v>
      </c>
      <c r="DM39" s="459">
        <f>'Fiche Données'!DR30</f>
        <v>0</v>
      </c>
      <c r="DN39" s="459">
        <f>'Fiche Données'!DS30</f>
        <v>0</v>
      </c>
      <c r="DO39" s="459">
        <f>'Fiche Données'!DT30</f>
        <v>0</v>
      </c>
      <c r="DP39" s="511">
        <f>'Fiche Données'!DU30</f>
        <v>0</v>
      </c>
    </row>
    <row r="40" spans="1:120" ht="7.5" customHeight="1" x14ac:dyDescent="0.25">
      <c r="A40" s="516"/>
      <c r="DP40" s="511"/>
    </row>
    <row r="41" spans="1:120" x14ac:dyDescent="0.25">
      <c r="A41" s="516" t="s">
        <v>372</v>
      </c>
      <c r="B41" s="459">
        <f>'Fiche Données'!G31</f>
        <v>0</v>
      </c>
      <c r="C41" s="459">
        <f>'Fiche Données'!H31</f>
        <v>0</v>
      </c>
      <c r="D41" s="459">
        <f>'Fiche Données'!I31</f>
        <v>0</v>
      </c>
      <c r="E41" s="459">
        <f>'Fiche Données'!J31</f>
        <v>0</v>
      </c>
      <c r="F41" s="459">
        <f>'Fiche Données'!K31</f>
        <v>0</v>
      </c>
      <c r="G41" s="459">
        <f>'Fiche Données'!L31</f>
        <v>0</v>
      </c>
      <c r="H41" s="459">
        <f>'Fiche Données'!M31</f>
        <v>0</v>
      </c>
      <c r="I41" s="459">
        <f>'Fiche Données'!N31</f>
        <v>0</v>
      </c>
      <c r="J41" s="459">
        <f>'Fiche Données'!O31</f>
        <v>0</v>
      </c>
      <c r="K41" s="459">
        <f>'Fiche Données'!P31</f>
        <v>0</v>
      </c>
      <c r="L41" s="459">
        <f>'Fiche Données'!Q31</f>
        <v>0</v>
      </c>
      <c r="M41" s="459">
        <f>'Fiche Données'!R31</f>
        <v>0</v>
      </c>
      <c r="N41" s="459">
        <f>'Fiche Données'!S31</f>
        <v>0</v>
      </c>
      <c r="O41" s="459">
        <f>'Fiche Données'!T31</f>
        <v>0</v>
      </c>
      <c r="P41" s="459">
        <f>'Fiche Données'!U31</f>
        <v>0</v>
      </c>
      <c r="Q41" s="459">
        <f>'Fiche Données'!V31</f>
        <v>0</v>
      </c>
      <c r="R41" s="459">
        <f>'Fiche Données'!W31</f>
        <v>0</v>
      </c>
      <c r="S41" s="459">
        <f>'Fiche Données'!X31</f>
        <v>0</v>
      </c>
      <c r="T41" s="459">
        <f>'Fiche Données'!Y31</f>
        <v>0</v>
      </c>
      <c r="U41" s="459">
        <f>'Fiche Données'!Z31</f>
        <v>0</v>
      </c>
      <c r="V41" s="459">
        <f>'Fiche Données'!AA31</f>
        <v>0</v>
      </c>
      <c r="W41" s="459">
        <f>'Fiche Données'!AB31</f>
        <v>0</v>
      </c>
      <c r="X41" s="459">
        <f>'Fiche Données'!AC31</f>
        <v>0</v>
      </c>
      <c r="Y41" s="459">
        <f>'Fiche Données'!AD31</f>
        <v>0</v>
      </c>
      <c r="Z41" s="459">
        <f>'Fiche Données'!AE31</f>
        <v>0</v>
      </c>
      <c r="AA41" s="459">
        <f>'Fiche Données'!AF31</f>
        <v>0</v>
      </c>
      <c r="AB41" s="459">
        <f>'Fiche Données'!AG31</f>
        <v>0</v>
      </c>
      <c r="AC41" s="459">
        <f>'Fiche Données'!AH31</f>
        <v>0</v>
      </c>
      <c r="AD41" s="459">
        <f>'Fiche Données'!AI31</f>
        <v>0</v>
      </c>
      <c r="AE41" s="459">
        <f>'Fiche Données'!AJ31</f>
        <v>0</v>
      </c>
      <c r="AF41" s="459">
        <f>'Fiche Données'!AK31</f>
        <v>0</v>
      </c>
      <c r="AG41" s="459">
        <f>'Fiche Données'!AL31</f>
        <v>0</v>
      </c>
      <c r="AH41" s="459">
        <f>'Fiche Données'!AM31</f>
        <v>0</v>
      </c>
      <c r="AI41" s="459">
        <f>'Fiche Données'!AN31</f>
        <v>0</v>
      </c>
      <c r="AJ41" s="459">
        <f>'Fiche Données'!AO31</f>
        <v>0</v>
      </c>
      <c r="AK41" s="459">
        <f>'Fiche Données'!AP31</f>
        <v>0</v>
      </c>
      <c r="AL41" s="459">
        <f>'Fiche Données'!AQ31</f>
        <v>0</v>
      </c>
      <c r="AM41" s="459">
        <f>'Fiche Données'!AR31</f>
        <v>0</v>
      </c>
      <c r="AN41" s="459">
        <f>'Fiche Données'!AS31</f>
        <v>0</v>
      </c>
      <c r="AO41" s="459">
        <f>'Fiche Données'!AT31</f>
        <v>0</v>
      </c>
      <c r="AP41" s="459">
        <f>'Fiche Données'!AU31</f>
        <v>0</v>
      </c>
      <c r="AQ41" s="459">
        <f>'Fiche Données'!AV31</f>
        <v>0</v>
      </c>
      <c r="AR41" s="459">
        <f>'Fiche Données'!AW31</f>
        <v>0</v>
      </c>
      <c r="AS41" s="459">
        <f>'Fiche Données'!AX31</f>
        <v>0</v>
      </c>
      <c r="AT41" s="459">
        <f>'Fiche Données'!AY31</f>
        <v>0</v>
      </c>
      <c r="AU41" s="459">
        <f>'Fiche Données'!AZ31</f>
        <v>0</v>
      </c>
      <c r="AV41" s="459">
        <f>'Fiche Données'!BA31</f>
        <v>0</v>
      </c>
      <c r="AW41" s="459">
        <f>'Fiche Données'!BB31</f>
        <v>0</v>
      </c>
      <c r="AX41" s="459">
        <f>'Fiche Données'!BC31</f>
        <v>0</v>
      </c>
      <c r="AY41" s="459">
        <f>'Fiche Données'!BD31</f>
        <v>0</v>
      </c>
      <c r="AZ41" s="459">
        <f>'Fiche Données'!BE31</f>
        <v>0</v>
      </c>
      <c r="BA41" s="459">
        <f>'Fiche Données'!BF31</f>
        <v>0</v>
      </c>
      <c r="BB41" s="459">
        <f>'Fiche Données'!BG31</f>
        <v>0</v>
      </c>
      <c r="BC41" s="459">
        <f>'Fiche Données'!BH31</f>
        <v>0</v>
      </c>
      <c r="BD41" s="459">
        <f>'Fiche Données'!BI31</f>
        <v>0</v>
      </c>
      <c r="BE41" s="459">
        <f>'Fiche Données'!BJ31</f>
        <v>0</v>
      </c>
      <c r="BF41" s="459">
        <f>'Fiche Données'!BK31</f>
        <v>0</v>
      </c>
      <c r="BG41" s="459">
        <f>'Fiche Données'!BL31</f>
        <v>0</v>
      </c>
      <c r="BH41" s="459">
        <f>'Fiche Données'!BM31</f>
        <v>0</v>
      </c>
      <c r="BI41" s="459">
        <f>'Fiche Données'!BN31</f>
        <v>0</v>
      </c>
      <c r="BJ41" s="459">
        <f>'Fiche Données'!BO31</f>
        <v>0</v>
      </c>
      <c r="BK41" s="459">
        <f>'Fiche Données'!BP31</f>
        <v>0</v>
      </c>
      <c r="BL41" s="459">
        <f>'Fiche Données'!BQ31</f>
        <v>0</v>
      </c>
      <c r="BM41" s="459">
        <f>'Fiche Données'!BR31</f>
        <v>0</v>
      </c>
      <c r="BN41" s="459">
        <f>'Fiche Données'!BS31</f>
        <v>0</v>
      </c>
      <c r="BO41" s="459">
        <f>'Fiche Données'!BT31</f>
        <v>0</v>
      </c>
      <c r="BP41" s="459">
        <f>'Fiche Données'!BU31</f>
        <v>0</v>
      </c>
      <c r="BQ41" s="459">
        <f>'Fiche Données'!BV31</f>
        <v>0</v>
      </c>
      <c r="BR41" s="459">
        <f>'Fiche Données'!BW31</f>
        <v>0</v>
      </c>
      <c r="BS41" s="459">
        <f>'Fiche Données'!BX31</f>
        <v>0</v>
      </c>
      <c r="BT41" s="459">
        <f>'Fiche Données'!BY31</f>
        <v>0</v>
      </c>
      <c r="BU41" s="459">
        <f>'Fiche Données'!BZ31</f>
        <v>0</v>
      </c>
      <c r="BV41" s="459">
        <f>'Fiche Données'!CA31</f>
        <v>0</v>
      </c>
      <c r="BW41" s="459">
        <f>'Fiche Données'!CB31</f>
        <v>0</v>
      </c>
      <c r="BX41" s="459">
        <f>'Fiche Données'!CC31</f>
        <v>0</v>
      </c>
      <c r="BY41" s="459">
        <f>'Fiche Données'!CD31</f>
        <v>0</v>
      </c>
      <c r="BZ41" s="459">
        <f>'Fiche Données'!CE31</f>
        <v>0</v>
      </c>
      <c r="CA41" s="459">
        <f>'Fiche Données'!CF31</f>
        <v>0</v>
      </c>
      <c r="CB41" s="459">
        <f>'Fiche Données'!CG31</f>
        <v>0</v>
      </c>
      <c r="CC41" s="459">
        <f>'Fiche Données'!CH31</f>
        <v>0</v>
      </c>
      <c r="CD41" s="459">
        <f>'Fiche Données'!CI31</f>
        <v>0</v>
      </c>
      <c r="CE41" s="459">
        <f>'Fiche Données'!CJ31</f>
        <v>0</v>
      </c>
      <c r="CF41" s="459">
        <f>'Fiche Données'!CK31</f>
        <v>0</v>
      </c>
      <c r="CG41" s="459">
        <f>'Fiche Données'!CL31</f>
        <v>0</v>
      </c>
      <c r="CH41" s="459">
        <f>'Fiche Données'!CM31</f>
        <v>0</v>
      </c>
      <c r="CI41" s="459">
        <f>'Fiche Données'!CN31</f>
        <v>0</v>
      </c>
      <c r="CJ41" s="459">
        <f>'Fiche Données'!CO31</f>
        <v>0</v>
      </c>
      <c r="CK41" s="459">
        <f>'Fiche Données'!CP31</f>
        <v>0</v>
      </c>
      <c r="CL41" s="459">
        <f>'Fiche Données'!CQ31</f>
        <v>0</v>
      </c>
      <c r="CM41" s="459">
        <f>'Fiche Données'!CR31</f>
        <v>0</v>
      </c>
      <c r="CN41" s="459">
        <f>'Fiche Données'!CS31</f>
        <v>0</v>
      </c>
      <c r="CO41" s="459">
        <f>'Fiche Données'!CT31</f>
        <v>0</v>
      </c>
      <c r="CP41" s="459">
        <f>'Fiche Données'!CU31</f>
        <v>0</v>
      </c>
      <c r="CQ41" s="459">
        <f>'Fiche Données'!CV31</f>
        <v>0</v>
      </c>
      <c r="CR41" s="459">
        <f>'Fiche Données'!CW31</f>
        <v>0</v>
      </c>
      <c r="CS41" s="459">
        <f>'Fiche Données'!CX31</f>
        <v>0</v>
      </c>
      <c r="CT41" s="459">
        <f>'Fiche Données'!CY31</f>
        <v>0</v>
      </c>
      <c r="CU41" s="459">
        <f>'Fiche Données'!CZ31</f>
        <v>0</v>
      </c>
      <c r="CV41" s="459">
        <f>'Fiche Données'!DA31</f>
        <v>0</v>
      </c>
      <c r="CW41" s="459">
        <f>'Fiche Données'!DB31</f>
        <v>0</v>
      </c>
      <c r="CX41" s="459">
        <f>'Fiche Données'!DC31</f>
        <v>0</v>
      </c>
      <c r="CY41" s="459">
        <f>'Fiche Données'!DD31</f>
        <v>0</v>
      </c>
      <c r="CZ41" s="459">
        <f>'Fiche Données'!DE31</f>
        <v>0</v>
      </c>
      <c r="DA41" s="459">
        <f>'Fiche Données'!DF31</f>
        <v>0</v>
      </c>
      <c r="DB41" s="459">
        <f>'Fiche Données'!DG31</f>
        <v>0</v>
      </c>
      <c r="DC41" s="459">
        <f>'Fiche Données'!DH31</f>
        <v>0</v>
      </c>
      <c r="DD41" s="459">
        <f>'Fiche Données'!DI31</f>
        <v>0</v>
      </c>
      <c r="DE41" s="459">
        <f>'Fiche Données'!DJ31</f>
        <v>0</v>
      </c>
      <c r="DF41" s="459">
        <f>'Fiche Données'!DK31</f>
        <v>0</v>
      </c>
      <c r="DG41" s="459">
        <f>'Fiche Données'!DL31</f>
        <v>0</v>
      </c>
      <c r="DH41" s="459">
        <f>'Fiche Données'!DM31</f>
        <v>0</v>
      </c>
      <c r="DI41" s="459">
        <f>'Fiche Données'!DN31</f>
        <v>0</v>
      </c>
      <c r="DJ41" s="459">
        <f>'Fiche Données'!DO31</f>
        <v>0</v>
      </c>
      <c r="DK41" s="459">
        <f>'Fiche Données'!DP31</f>
        <v>0</v>
      </c>
      <c r="DL41" s="459">
        <f>'Fiche Données'!DQ31</f>
        <v>0</v>
      </c>
      <c r="DM41" s="459">
        <f>'Fiche Données'!DR31</f>
        <v>0</v>
      </c>
      <c r="DN41" s="459">
        <f>'Fiche Données'!DS31</f>
        <v>0</v>
      </c>
      <c r="DO41" s="459">
        <f>'Fiche Données'!DT31</f>
        <v>0</v>
      </c>
      <c r="DP41" s="511">
        <f>'Fiche Données'!DU31</f>
        <v>0</v>
      </c>
    </row>
    <row r="42" spans="1:120" x14ac:dyDescent="0.25">
      <c r="A42" s="516" t="s">
        <v>373</v>
      </c>
      <c r="B42" s="459">
        <f>'Fiche Données'!G32</f>
        <v>0</v>
      </c>
      <c r="C42" s="459">
        <f>'Fiche Données'!H32</f>
        <v>0</v>
      </c>
      <c r="D42" s="459">
        <f>'Fiche Données'!I32</f>
        <v>0</v>
      </c>
      <c r="E42" s="459">
        <f>'Fiche Données'!J32</f>
        <v>0</v>
      </c>
      <c r="F42" s="459">
        <f>'Fiche Données'!K32</f>
        <v>0</v>
      </c>
      <c r="G42" s="459">
        <f>'Fiche Données'!L32</f>
        <v>0</v>
      </c>
      <c r="H42" s="459">
        <f>'Fiche Données'!M32</f>
        <v>0</v>
      </c>
      <c r="I42" s="459">
        <f>'Fiche Données'!N32</f>
        <v>0</v>
      </c>
      <c r="J42" s="459">
        <f>'Fiche Données'!O32</f>
        <v>0</v>
      </c>
      <c r="K42" s="459">
        <f>'Fiche Données'!P32</f>
        <v>0</v>
      </c>
      <c r="L42" s="459">
        <f>'Fiche Données'!Q32</f>
        <v>0</v>
      </c>
      <c r="M42" s="459">
        <f>'Fiche Données'!R32</f>
        <v>0</v>
      </c>
      <c r="N42" s="459">
        <f>'Fiche Données'!S32</f>
        <v>0</v>
      </c>
      <c r="O42" s="459">
        <f>'Fiche Données'!T32</f>
        <v>0</v>
      </c>
      <c r="P42" s="459">
        <f>'Fiche Données'!U32</f>
        <v>0</v>
      </c>
      <c r="Q42" s="459">
        <f>'Fiche Données'!V32</f>
        <v>0</v>
      </c>
      <c r="R42" s="459">
        <f>'Fiche Données'!W32</f>
        <v>0</v>
      </c>
      <c r="S42" s="459">
        <f>'Fiche Données'!X32</f>
        <v>0</v>
      </c>
      <c r="T42" s="459">
        <f>'Fiche Données'!Y32</f>
        <v>0</v>
      </c>
      <c r="U42" s="459">
        <f>'Fiche Données'!Z32</f>
        <v>0</v>
      </c>
      <c r="V42" s="459">
        <f>'Fiche Données'!AA32</f>
        <v>0</v>
      </c>
      <c r="W42" s="459">
        <f>'Fiche Données'!AB32</f>
        <v>0</v>
      </c>
      <c r="X42" s="459">
        <f>'Fiche Données'!AC32</f>
        <v>0</v>
      </c>
      <c r="Y42" s="459">
        <f>'Fiche Données'!AD32</f>
        <v>0</v>
      </c>
      <c r="Z42" s="459">
        <f>'Fiche Données'!AE32</f>
        <v>0</v>
      </c>
      <c r="AA42" s="459">
        <f>'Fiche Données'!AF32</f>
        <v>0</v>
      </c>
      <c r="AB42" s="459">
        <f>'Fiche Données'!AG32</f>
        <v>0</v>
      </c>
      <c r="AC42" s="459">
        <f>'Fiche Données'!AH32</f>
        <v>0</v>
      </c>
      <c r="AD42" s="459">
        <f>'Fiche Données'!AI32</f>
        <v>0</v>
      </c>
      <c r="AE42" s="459">
        <f>'Fiche Données'!AJ32</f>
        <v>0</v>
      </c>
      <c r="AF42" s="459">
        <f>'Fiche Données'!AK32</f>
        <v>0</v>
      </c>
      <c r="AG42" s="459">
        <f>'Fiche Données'!AL32</f>
        <v>0</v>
      </c>
      <c r="AH42" s="459">
        <f>'Fiche Données'!AM32</f>
        <v>0</v>
      </c>
      <c r="AI42" s="459">
        <f>'Fiche Données'!AN32</f>
        <v>0</v>
      </c>
      <c r="AJ42" s="459">
        <f>'Fiche Données'!AO32</f>
        <v>0</v>
      </c>
      <c r="AK42" s="459">
        <f>'Fiche Données'!AP32</f>
        <v>0</v>
      </c>
      <c r="AL42" s="459">
        <f>'Fiche Données'!AQ32</f>
        <v>0</v>
      </c>
      <c r="AM42" s="459">
        <f>'Fiche Données'!AR32</f>
        <v>0</v>
      </c>
      <c r="AN42" s="459">
        <f>'Fiche Données'!AS32</f>
        <v>0</v>
      </c>
      <c r="AO42" s="459">
        <f>'Fiche Données'!AT32</f>
        <v>0</v>
      </c>
      <c r="AP42" s="459">
        <f>'Fiche Données'!AU32</f>
        <v>0</v>
      </c>
      <c r="AQ42" s="459">
        <f>'Fiche Données'!AV32</f>
        <v>0</v>
      </c>
      <c r="AR42" s="459">
        <f>'Fiche Données'!AW32</f>
        <v>0</v>
      </c>
      <c r="AS42" s="459">
        <f>'Fiche Données'!AX32</f>
        <v>0</v>
      </c>
      <c r="AT42" s="459">
        <f>'Fiche Données'!AY32</f>
        <v>0</v>
      </c>
      <c r="AU42" s="459">
        <f>'Fiche Données'!AZ32</f>
        <v>0</v>
      </c>
      <c r="AV42" s="459">
        <f>'Fiche Données'!BA32</f>
        <v>0</v>
      </c>
      <c r="AW42" s="459">
        <f>'Fiche Données'!BB32</f>
        <v>0</v>
      </c>
      <c r="AX42" s="459">
        <f>'Fiche Données'!BC32</f>
        <v>0</v>
      </c>
      <c r="AY42" s="459">
        <f>'Fiche Données'!BD32</f>
        <v>0</v>
      </c>
      <c r="AZ42" s="459">
        <f>'Fiche Données'!BE32</f>
        <v>0</v>
      </c>
      <c r="BA42" s="459">
        <f>'Fiche Données'!BF32</f>
        <v>0</v>
      </c>
      <c r="BB42" s="459">
        <f>'Fiche Données'!BG32</f>
        <v>0</v>
      </c>
      <c r="BC42" s="459">
        <f>'Fiche Données'!BH32</f>
        <v>0</v>
      </c>
      <c r="BD42" s="459">
        <f>'Fiche Données'!BI32</f>
        <v>0</v>
      </c>
      <c r="BE42" s="459">
        <f>'Fiche Données'!BJ32</f>
        <v>0</v>
      </c>
      <c r="BF42" s="459">
        <f>'Fiche Données'!BK32</f>
        <v>0</v>
      </c>
      <c r="BG42" s="459">
        <f>'Fiche Données'!BL32</f>
        <v>0</v>
      </c>
      <c r="BH42" s="459">
        <f>'Fiche Données'!BM32</f>
        <v>0</v>
      </c>
      <c r="BI42" s="459">
        <f>'Fiche Données'!BN32</f>
        <v>0</v>
      </c>
      <c r="BJ42" s="459">
        <f>'Fiche Données'!BO32</f>
        <v>0</v>
      </c>
      <c r="BK42" s="459">
        <f>'Fiche Données'!BP32</f>
        <v>0</v>
      </c>
      <c r="BL42" s="459">
        <f>'Fiche Données'!BQ32</f>
        <v>0</v>
      </c>
      <c r="BM42" s="459">
        <f>'Fiche Données'!BR32</f>
        <v>0</v>
      </c>
      <c r="BN42" s="459">
        <f>'Fiche Données'!BS32</f>
        <v>0</v>
      </c>
      <c r="BO42" s="459">
        <f>'Fiche Données'!BT32</f>
        <v>0</v>
      </c>
      <c r="BP42" s="459">
        <f>'Fiche Données'!BU32</f>
        <v>0</v>
      </c>
      <c r="BQ42" s="459">
        <f>'Fiche Données'!BV32</f>
        <v>0</v>
      </c>
      <c r="BR42" s="459">
        <f>'Fiche Données'!BW32</f>
        <v>0</v>
      </c>
      <c r="BS42" s="459">
        <f>'Fiche Données'!BX32</f>
        <v>0</v>
      </c>
      <c r="BT42" s="459">
        <f>'Fiche Données'!BY32</f>
        <v>0</v>
      </c>
      <c r="BU42" s="459">
        <f>'Fiche Données'!BZ32</f>
        <v>0</v>
      </c>
      <c r="BV42" s="459">
        <f>'Fiche Données'!CA32</f>
        <v>0</v>
      </c>
      <c r="BW42" s="459">
        <f>'Fiche Données'!CB32</f>
        <v>0</v>
      </c>
      <c r="BX42" s="459">
        <f>'Fiche Données'!CC32</f>
        <v>0</v>
      </c>
      <c r="BY42" s="459">
        <f>'Fiche Données'!CD32</f>
        <v>0</v>
      </c>
      <c r="BZ42" s="459">
        <f>'Fiche Données'!CE32</f>
        <v>0</v>
      </c>
      <c r="CA42" s="459">
        <f>'Fiche Données'!CF32</f>
        <v>0</v>
      </c>
      <c r="CB42" s="459">
        <f>'Fiche Données'!CG32</f>
        <v>0</v>
      </c>
      <c r="CC42" s="459">
        <f>'Fiche Données'!CH32</f>
        <v>0</v>
      </c>
      <c r="CD42" s="459">
        <f>'Fiche Données'!CI32</f>
        <v>0</v>
      </c>
      <c r="CE42" s="459">
        <f>'Fiche Données'!CJ32</f>
        <v>0</v>
      </c>
      <c r="CF42" s="459">
        <f>'Fiche Données'!CK32</f>
        <v>0</v>
      </c>
      <c r="CG42" s="459">
        <f>'Fiche Données'!CL32</f>
        <v>0</v>
      </c>
      <c r="CH42" s="459">
        <f>'Fiche Données'!CM32</f>
        <v>0</v>
      </c>
      <c r="CI42" s="459">
        <f>'Fiche Données'!CN32</f>
        <v>0</v>
      </c>
      <c r="CJ42" s="459">
        <f>'Fiche Données'!CO32</f>
        <v>0</v>
      </c>
      <c r="CK42" s="459">
        <f>'Fiche Données'!CP32</f>
        <v>0</v>
      </c>
      <c r="CL42" s="459">
        <f>'Fiche Données'!CQ32</f>
        <v>0</v>
      </c>
      <c r="CM42" s="459">
        <f>'Fiche Données'!CR32</f>
        <v>0</v>
      </c>
      <c r="CN42" s="459">
        <f>'Fiche Données'!CS32</f>
        <v>0</v>
      </c>
      <c r="CO42" s="459">
        <f>'Fiche Données'!CT32</f>
        <v>0</v>
      </c>
      <c r="CP42" s="459">
        <f>'Fiche Données'!CU32</f>
        <v>0</v>
      </c>
      <c r="CQ42" s="459">
        <f>'Fiche Données'!CV32</f>
        <v>0</v>
      </c>
      <c r="CR42" s="459">
        <f>'Fiche Données'!CW32</f>
        <v>0</v>
      </c>
      <c r="CS42" s="459">
        <f>'Fiche Données'!CX32</f>
        <v>0</v>
      </c>
      <c r="CT42" s="459">
        <f>'Fiche Données'!CY32</f>
        <v>0</v>
      </c>
      <c r="CU42" s="459">
        <f>'Fiche Données'!CZ32</f>
        <v>0</v>
      </c>
      <c r="CV42" s="459">
        <f>'Fiche Données'!DA32</f>
        <v>0</v>
      </c>
      <c r="CW42" s="459">
        <f>'Fiche Données'!DB32</f>
        <v>0</v>
      </c>
      <c r="CX42" s="459">
        <f>'Fiche Données'!DC32</f>
        <v>0</v>
      </c>
      <c r="CY42" s="459">
        <f>'Fiche Données'!DD32</f>
        <v>0</v>
      </c>
      <c r="CZ42" s="459">
        <f>'Fiche Données'!DE32</f>
        <v>0</v>
      </c>
      <c r="DA42" s="459">
        <f>'Fiche Données'!DF32</f>
        <v>0</v>
      </c>
      <c r="DB42" s="459">
        <f>'Fiche Données'!DG32</f>
        <v>0</v>
      </c>
      <c r="DC42" s="459">
        <f>'Fiche Données'!DH32</f>
        <v>0</v>
      </c>
      <c r="DD42" s="459">
        <f>'Fiche Données'!DI32</f>
        <v>0</v>
      </c>
      <c r="DE42" s="459">
        <f>'Fiche Données'!DJ32</f>
        <v>0</v>
      </c>
      <c r="DF42" s="459">
        <f>'Fiche Données'!DK32</f>
        <v>0</v>
      </c>
      <c r="DG42" s="459">
        <f>'Fiche Données'!DL32</f>
        <v>0</v>
      </c>
      <c r="DH42" s="459">
        <f>'Fiche Données'!DM32</f>
        <v>0</v>
      </c>
      <c r="DI42" s="459">
        <f>'Fiche Données'!DN32</f>
        <v>0</v>
      </c>
      <c r="DJ42" s="459">
        <f>'Fiche Données'!DO32</f>
        <v>0</v>
      </c>
      <c r="DK42" s="459">
        <f>'Fiche Données'!DP32</f>
        <v>0</v>
      </c>
      <c r="DL42" s="459">
        <f>'Fiche Données'!DQ32</f>
        <v>0</v>
      </c>
      <c r="DM42" s="459">
        <f>'Fiche Données'!DR32</f>
        <v>0</v>
      </c>
      <c r="DN42" s="459">
        <f>'Fiche Données'!DS32</f>
        <v>0</v>
      </c>
      <c r="DO42" s="459">
        <f>'Fiche Données'!DT32</f>
        <v>0</v>
      </c>
      <c r="DP42" s="511">
        <f>'Fiche Données'!DU32</f>
        <v>0</v>
      </c>
    </row>
    <row r="43" spans="1:120" x14ac:dyDescent="0.25">
      <c r="A43" s="516" t="s">
        <v>374</v>
      </c>
      <c r="B43" s="459">
        <f>'Fiche Données'!G33</f>
        <v>0</v>
      </c>
      <c r="C43" s="459">
        <f>'Fiche Données'!H33</f>
        <v>0</v>
      </c>
      <c r="D43" s="459">
        <f>'Fiche Données'!I33</f>
        <v>0</v>
      </c>
      <c r="E43" s="459">
        <f>'Fiche Données'!J33</f>
        <v>0</v>
      </c>
      <c r="F43" s="459">
        <f>'Fiche Données'!K33</f>
        <v>0</v>
      </c>
      <c r="G43" s="459">
        <f>'Fiche Données'!L33</f>
        <v>0</v>
      </c>
      <c r="H43" s="459">
        <f>'Fiche Données'!M33</f>
        <v>0</v>
      </c>
      <c r="I43" s="459">
        <f>'Fiche Données'!N33</f>
        <v>0</v>
      </c>
      <c r="J43" s="459">
        <f>'Fiche Données'!O33</f>
        <v>0</v>
      </c>
      <c r="K43" s="459">
        <f>'Fiche Données'!P33</f>
        <v>0</v>
      </c>
      <c r="L43" s="459">
        <f>'Fiche Données'!Q33</f>
        <v>0</v>
      </c>
      <c r="M43" s="459">
        <f>'Fiche Données'!R33</f>
        <v>0</v>
      </c>
      <c r="N43" s="459">
        <f>'Fiche Données'!S33</f>
        <v>0</v>
      </c>
      <c r="O43" s="459">
        <f>'Fiche Données'!T33</f>
        <v>0</v>
      </c>
      <c r="P43" s="459">
        <f>'Fiche Données'!U33</f>
        <v>0</v>
      </c>
      <c r="Q43" s="459">
        <f>'Fiche Données'!V33</f>
        <v>0</v>
      </c>
      <c r="R43" s="459">
        <f>'Fiche Données'!W33</f>
        <v>0</v>
      </c>
      <c r="S43" s="459">
        <f>'Fiche Données'!X33</f>
        <v>0</v>
      </c>
      <c r="T43" s="459">
        <f>'Fiche Données'!Y33</f>
        <v>0</v>
      </c>
      <c r="U43" s="459">
        <f>'Fiche Données'!Z33</f>
        <v>0</v>
      </c>
      <c r="V43" s="459">
        <f>'Fiche Données'!AA33</f>
        <v>0</v>
      </c>
      <c r="W43" s="459">
        <f>'Fiche Données'!AB33</f>
        <v>0</v>
      </c>
      <c r="X43" s="459">
        <f>'Fiche Données'!AC33</f>
        <v>0</v>
      </c>
      <c r="Y43" s="459">
        <f>'Fiche Données'!AD33</f>
        <v>0</v>
      </c>
      <c r="Z43" s="459">
        <f>'Fiche Données'!AE33</f>
        <v>0</v>
      </c>
      <c r="AA43" s="459">
        <f>'Fiche Données'!AF33</f>
        <v>0</v>
      </c>
      <c r="AB43" s="459">
        <f>'Fiche Données'!AG33</f>
        <v>0</v>
      </c>
      <c r="AC43" s="459">
        <f>'Fiche Données'!AH33</f>
        <v>0</v>
      </c>
      <c r="AD43" s="459">
        <f>'Fiche Données'!AI33</f>
        <v>0</v>
      </c>
      <c r="AE43" s="459">
        <f>'Fiche Données'!AJ33</f>
        <v>0</v>
      </c>
      <c r="AF43" s="459">
        <f>'Fiche Données'!AK33</f>
        <v>0</v>
      </c>
      <c r="AG43" s="459">
        <f>'Fiche Données'!AL33</f>
        <v>0</v>
      </c>
      <c r="AH43" s="459">
        <f>'Fiche Données'!AM33</f>
        <v>0</v>
      </c>
      <c r="AI43" s="459">
        <f>'Fiche Données'!AN33</f>
        <v>0</v>
      </c>
      <c r="AJ43" s="459">
        <f>'Fiche Données'!AO33</f>
        <v>0</v>
      </c>
      <c r="AK43" s="459">
        <f>'Fiche Données'!AP33</f>
        <v>0</v>
      </c>
      <c r="AL43" s="459">
        <f>'Fiche Données'!AQ33</f>
        <v>0</v>
      </c>
      <c r="AM43" s="459">
        <f>'Fiche Données'!AR33</f>
        <v>0</v>
      </c>
      <c r="AN43" s="459">
        <f>'Fiche Données'!AS33</f>
        <v>0</v>
      </c>
      <c r="AO43" s="459">
        <f>'Fiche Données'!AT33</f>
        <v>0</v>
      </c>
      <c r="AP43" s="459">
        <f>'Fiche Données'!AU33</f>
        <v>0</v>
      </c>
      <c r="AQ43" s="459">
        <f>'Fiche Données'!AV33</f>
        <v>0</v>
      </c>
      <c r="AR43" s="459">
        <f>'Fiche Données'!AW33</f>
        <v>0</v>
      </c>
      <c r="AS43" s="459">
        <f>'Fiche Données'!AX33</f>
        <v>0</v>
      </c>
      <c r="AT43" s="459">
        <f>'Fiche Données'!AY33</f>
        <v>0</v>
      </c>
      <c r="AU43" s="459">
        <f>'Fiche Données'!AZ33</f>
        <v>0</v>
      </c>
      <c r="AV43" s="459">
        <f>'Fiche Données'!BA33</f>
        <v>0</v>
      </c>
      <c r="AW43" s="459">
        <f>'Fiche Données'!BB33</f>
        <v>0</v>
      </c>
      <c r="AX43" s="459">
        <f>'Fiche Données'!BC33</f>
        <v>0</v>
      </c>
      <c r="AY43" s="459">
        <f>'Fiche Données'!BD33</f>
        <v>0</v>
      </c>
      <c r="AZ43" s="459">
        <f>'Fiche Données'!BE33</f>
        <v>0</v>
      </c>
      <c r="BA43" s="459">
        <f>'Fiche Données'!BF33</f>
        <v>0</v>
      </c>
      <c r="BB43" s="459">
        <f>'Fiche Données'!BG33</f>
        <v>0</v>
      </c>
      <c r="BC43" s="459">
        <f>'Fiche Données'!BH33</f>
        <v>0</v>
      </c>
      <c r="BD43" s="459">
        <f>'Fiche Données'!BI33</f>
        <v>0</v>
      </c>
      <c r="BE43" s="459">
        <f>'Fiche Données'!BJ33</f>
        <v>0</v>
      </c>
      <c r="BF43" s="459">
        <f>'Fiche Données'!BK33</f>
        <v>0</v>
      </c>
      <c r="BG43" s="459">
        <f>'Fiche Données'!BL33</f>
        <v>0</v>
      </c>
      <c r="BH43" s="459">
        <f>'Fiche Données'!BM33</f>
        <v>0</v>
      </c>
      <c r="BI43" s="459">
        <f>'Fiche Données'!BN33</f>
        <v>0</v>
      </c>
      <c r="BJ43" s="459">
        <f>'Fiche Données'!BO33</f>
        <v>0</v>
      </c>
      <c r="BK43" s="459">
        <f>'Fiche Données'!BP33</f>
        <v>0</v>
      </c>
      <c r="BL43" s="459">
        <f>'Fiche Données'!BQ33</f>
        <v>0</v>
      </c>
      <c r="BM43" s="459">
        <f>'Fiche Données'!BR33</f>
        <v>0</v>
      </c>
      <c r="BN43" s="459">
        <f>'Fiche Données'!BS33</f>
        <v>0</v>
      </c>
      <c r="BO43" s="459">
        <f>'Fiche Données'!BT33</f>
        <v>0</v>
      </c>
      <c r="BP43" s="459">
        <f>'Fiche Données'!BU33</f>
        <v>0</v>
      </c>
      <c r="BQ43" s="459">
        <f>'Fiche Données'!BV33</f>
        <v>0</v>
      </c>
      <c r="BR43" s="459">
        <f>'Fiche Données'!BW33</f>
        <v>0</v>
      </c>
      <c r="BS43" s="459">
        <f>'Fiche Données'!BX33</f>
        <v>0</v>
      </c>
      <c r="BT43" s="459">
        <f>'Fiche Données'!BY33</f>
        <v>0</v>
      </c>
      <c r="BU43" s="459">
        <f>'Fiche Données'!BZ33</f>
        <v>0</v>
      </c>
      <c r="BV43" s="459">
        <f>'Fiche Données'!CA33</f>
        <v>0</v>
      </c>
      <c r="BW43" s="459">
        <f>'Fiche Données'!CB33</f>
        <v>0</v>
      </c>
      <c r="BX43" s="459">
        <f>'Fiche Données'!CC33</f>
        <v>0</v>
      </c>
      <c r="BY43" s="459">
        <f>'Fiche Données'!CD33</f>
        <v>0</v>
      </c>
      <c r="BZ43" s="459">
        <f>'Fiche Données'!CE33</f>
        <v>0</v>
      </c>
      <c r="CA43" s="459">
        <f>'Fiche Données'!CF33</f>
        <v>0</v>
      </c>
      <c r="CB43" s="459">
        <f>'Fiche Données'!CG33</f>
        <v>0</v>
      </c>
      <c r="CC43" s="459">
        <f>'Fiche Données'!CH33</f>
        <v>0</v>
      </c>
      <c r="CD43" s="459">
        <f>'Fiche Données'!CI33</f>
        <v>0</v>
      </c>
      <c r="CE43" s="459">
        <f>'Fiche Données'!CJ33</f>
        <v>0</v>
      </c>
      <c r="CF43" s="459">
        <f>'Fiche Données'!CK33</f>
        <v>0</v>
      </c>
      <c r="CG43" s="459">
        <f>'Fiche Données'!CL33</f>
        <v>0</v>
      </c>
      <c r="CH43" s="459">
        <f>'Fiche Données'!CM33</f>
        <v>0</v>
      </c>
      <c r="CI43" s="459">
        <f>'Fiche Données'!CN33</f>
        <v>0</v>
      </c>
      <c r="CJ43" s="459">
        <f>'Fiche Données'!CO33</f>
        <v>0</v>
      </c>
      <c r="CK43" s="459">
        <f>'Fiche Données'!CP33</f>
        <v>0</v>
      </c>
      <c r="CL43" s="459">
        <f>'Fiche Données'!CQ33</f>
        <v>0</v>
      </c>
      <c r="CM43" s="459">
        <f>'Fiche Données'!CR33</f>
        <v>0</v>
      </c>
      <c r="CN43" s="459">
        <f>'Fiche Données'!CS33</f>
        <v>0</v>
      </c>
      <c r="CO43" s="459">
        <f>'Fiche Données'!CT33</f>
        <v>0</v>
      </c>
      <c r="CP43" s="459">
        <f>'Fiche Données'!CU33</f>
        <v>0</v>
      </c>
      <c r="CQ43" s="459">
        <f>'Fiche Données'!CV33</f>
        <v>0</v>
      </c>
      <c r="CR43" s="459">
        <f>'Fiche Données'!CW33</f>
        <v>0</v>
      </c>
      <c r="CS43" s="459">
        <f>'Fiche Données'!CX33</f>
        <v>0</v>
      </c>
      <c r="CT43" s="459">
        <f>'Fiche Données'!CY33</f>
        <v>0</v>
      </c>
      <c r="CU43" s="459">
        <f>'Fiche Données'!CZ33</f>
        <v>0</v>
      </c>
      <c r="CV43" s="459">
        <f>'Fiche Données'!DA33</f>
        <v>0</v>
      </c>
      <c r="CW43" s="459">
        <f>'Fiche Données'!DB33</f>
        <v>0</v>
      </c>
      <c r="CX43" s="459">
        <f>'Fiche Données'!DC33</f>
        <v>0</v>
      </c>
      <c r="CY43" s="459">
        <f>'Fiche Données'!DD33</f>
        <v>0</v>
      </c>
      <c r="CZ43" s="459">
        <f>'Fiche Données'!DE33</f>
        <v>0</v>
      </c>
      <c r="DA43" s="459">
        <f>'Fiche Données'!DF33</f>
        <v>0</v>
      </c>
      <c r="DB43" s="459">
        <f>'Fiche Données'!DG33</f>
        <v>0</v>
      </c>
      <c r="DC43" s="459">
        <f>'Fiche Données'!DH33</f>
        <v>0</v>
      </c>
      <c r="DD43" s="459">
        <f>'Fiche Données'!DI33</f>
        <v>0</v>
      </c>
      <c r="DE43" s="459">
        <f>'Fiche Données'!DJ33</f>
        <v>0</v>
      </c>
      <c r="DF43" s="459">
        <f>'Fiche Données'!DK33</f>
        <v>0</v>
      </c>
      <c r="DG43" s="459">
        <f>'Fiche Données'!DL33</f>
        <v>0</v>
      </c>
      <c r="DH43" s="459">
        <f>'Fiche Données'!DM33</f>
        <v>0</v>
      </c>
      <c r="DI43" s="459">
        <f>'Fiche Données'!DN33</f>
        <v>0</v>
      </c>
      <c r="DJ43" s="459">
        <f>'Fiche Données'!DO33</f>
        <v>0</v>
      </c>
      <c r="DK43" s="459">
        <f>'Fiche Données'!DP33</f>
        <v>0</v>
      </c>
      <c r="DL43" s="459">
        <f>'Fiche Données'!DQ33</f>
        <v>0</v>
      </c>
      <c r="DM43" s="459">
        <f>'Fiche Données'!DR33</f>
        <v>0</v>
      </c>
      <c r="DN43" s="459">
        <f>'Fiche Données'!DS33</f>
        <v>0</v>
      </c>
      <c r="DO43" s="459">
        <f>'Fiche Données'!DT33</f>
        <v>0</v>
      </c>
      <c r="DP43" s="511">
        <f>'Fiche Données'!DU33</f>
        <v>0</v>
      </c>
    </row>
    <row r="44" spans="1:120" ht="7.5" customHeight="1" x14ac:dyDescent="0.25">
      <c r="A44" s="516"/>
      <c r="DP44" s="511"/>
    </row>
    <row r="45" spans="1:120" x14ac:dyDescent="0.25">
      <c r="A45" s="516" t="s">
        <v>375</v>
      </c>
      <c r="B45" s="459">
        <f>'Fiche Données'!G34</f>
        <v>0</v>
      </c>
      <c r="C45" s="459">
        <f>'Fiche Données'!H34</f>
        <v>0</v>
      </c>
      <c r="D45" s="459">
        <f>'Fiche Données'!I34</f>
        <v>0</v>
      </c>
      <c r="E45" s="459">
        <f>'Fiche Données'!J34</f>
        <v>0</v>
      </c>
      <c r="F45" s="459">
        <f>'Fiche Données'!K34</f>
        <v>0</v>
      </c>
      <c r="G45" s="459">
        <f>'Fiche Données'!L34</f>
        <v>0</v>
      </c>
      <c r="H45" s="459">
        <f>'Fiche Données'!M34</f>
        <v>0</v>
      </c>
      <c r="I45" s="459">
        <f>'Fiche Données'!N34</f>
        <v>0</v>
      </c>
      <c r="J45" s="459">
        <f>'Fiche Données'!O34</f>
        <v>0</v>
      </c>
      <c r="K45" s="459">
        <f>'Fiche Données'!P34</f>
        <v>0</v>
      </c>
      <c r="L45" s="459">
        <f>'Fiche Données'!Q34</f>
        <v>0</v>
      </c>
      <c r="M45" s="459">
        <f>'Fiche Données'!R34</f>
        <v>0</v>
      </c>
      <c r="N45" s="459">
        <f>'Fiche Données'!S34</f>
        <v>0</v>
      </c>
      <c r="O45" s="459">
        <f>'Fiche Données'!T34</f>
        <v>0</v>
      </c>
      <c r="P45" s="459">
        <f>'Fiche Données'!U34</f>
        <v>0</v>
      </c>
      <c r="Q45" s="459">
        <f>'Fiche Données'!V34</f>
        <v>0</v>
      </c>
      <c r="R45" s="459">
        <f>'Fiche Données'!W34</f>
        <v>0</v>
      </c>
      <c r="S45" s="459">
        <f>'Fiche Données'!X34</f>
        <v>0</v>
      </c>
      <c r="T45" s="459">
        <f>'Fiche Données'!Y34</f>
        <v>0</v>
      </c>
      <c r="U45" s="459">
        <f>'Fiche Données'!Z34</f>
        <v>0</v>
      </c>
      <c r="V45" s="459">
        <f>'Fiche Données'!AA34</f>
        <v>0</v>
      </c>
      <c r="W45" s="459">
        <f>'Fiche Données'!AB34</f>
        <v>0</v>
      </c>
      <c r="X45" s="459">
        <f>'Fiche Données'!AC34</f>
        <v>0</v>
      </c>
      <c r="Y45" s="459">
        <f>'Fiche Données'!AD34</f>
        <v>0</v>
      </c>
      <c r="Z45" s="459">
        <f>'Fiche Données'!AE34</f>
        <v>0</v>
      </c>
      <c r="AA45" s="459">
        <f>'Fiche Données'!AF34</f>
        <v>0</v>
      </c>
      <c r="AB45" s="459">
        <f>'Fiche Données'!AG34</f>
        <v>0</v>
      </c>
      <c r="AC45" s="459">
        <f>'Fiche Données'!AH34</f>
        <v>0</v>
      </c>
      <c r="AD45" s="459">
        <f>'Fiche Données'!AI34</f>
        <v>0</v>
      </c>
      <c r="AE45" s="459">
        <f>'Fiche Données'!AJ34</f>
        <v>0</v>
      </c>
      <c r="AF45" s="459">
        <f>'Fiche Données'!AK34</f>
        <v>0</v>
      </c>
      <c r="AG45" s="459">
        <f>'Fiche Données'!AL34</f>
        <v>0</v>
      </c>
      <c r="AH45" s="459">
        <f>'Fiche Données'!AM34</f>
        <v>0</v>
      </c>
      <c r="AI45" s="459">
        <f>'Fiche Données'!AN34</f>
        <v>0</v>
      </c>
      <c r="AJ45" s="459">
        <f>'Fiche Données'!AO34</f>
        <v>0</v>
      </c>
      <c r="AK45" s="459">
        <f>'Fiche Données'!AP34</f>
        <v>0</v>
      </c>
      <c r="AL45" s="459">
        <f>'Fiche Données'!AQ34</f>
        <v>0</v>
      </c>
      <c r="AM45" s="459">
        <f>'Fiche Données'!AR34</f>
        <v>0</v>
      </c>
      <c r="AN45" s="459">
        <f>'Fiche Données'!AS34</f>
        <v>0</v>
      </c>
      <c r="AO45" s="459">
        <f>'Fiche Données'!AT34</f>
        <v>0</v>
      </c>
      <c r="AP45" s="459">
        <f>'Fiche Données'!AU34</f>
        <v>0</v>
      </c>
      <c r="AQ45" s="459">
        <f>'Fiche Données'!AV34</f>
        <v>0</v>
      </c>
      <c r="AR45" s="459">
        <f>'Fiche Données'!AW34</f>
        <v>0</v>
      </c>
      <c r="AS45" s="459">
        <f>'Fiche Données'!AX34</f>
        <v>0</v>
      </c>
      <c r="AT45" s="459">
        <f>'Fiche Données'!AY34</f>
        <v>0</v>
      </c>
      <c r="AU45" s="459">
        <f>'Fiche Données'!AZ34</f>
        <v>0</v>
      </c>
      <c r="AV45" s="459">
        <f>'Fiche Données'!BA34</f>
        <v>0</v>
      </c>
      <c r="AW45" s="459">
        <f>'Fiche Données'!BB34</f>
        <v>0</v>
      </c>
      <c r="AX45" s="459">
        <f>'Fiche Données'!BC34</f>
        <v>0</v>
      </c>
      <c r="AY45" s="459">
        <f>'Fiche Données'!BD34</f>
        <v>0</v>
      </c>
      <c r="AZ45" s="459">
        <f>'Fiche Données'!BE34</f>
        <v>0</v>
      </c>
      <c r="BA45" s="459">
        <f>'Fiche Données'!BF34</f>
        <v>0</v>
      </c>
      <c r="BB45" s="459">
        <f>'Fiche Données'!BG34</f>
        <v>0</v>
      </c>
      <c r="BC45" s="459">
        <f>'Fiche Données'!BH34</f>
        <v>0</v>
      </c>
      <c r="BD45" s="459">
        <f>'Fiche Données'!BI34</f>
        <v>0</v>
      </c>
      <c r="BE45" s="459">
        <f>'Fiche Données'!BJ34</f>
        <v>0</v>
      </c>
      <c r="BF45" s="459">
        <f>'Fiche Données'!BK34</f>
        <v>0</v>
      </c>
      <c r="BG45" s="459">
        <f>'Fiche Données'!BL34</f>
        <v>0</v>
      </c>
      <c r="BH45" s="459">
        <f>'Fiche Données'!BM34</f>
        <v>0</v>
      </c>
      <c r="BI45" s="459">
        <f>'Fiche Données'!BN34</f>
        <v>0</v>
      </c>
      <c r="BJ45" s="459">
        <f>'Fiche Données'!BO34</f>
        <v>0</v>
      </c>
      <c r="BK45" s="459">
        <f>'Fiche Données'!BP34</f>
        <v>0</v>
      </c>
      <c r="BL45" s="459">
        <f>'Fiche Données'!BQ34</f>
        <v>0</v>
      </c>
      <c r="BM45" s="459">
        <f>'Fiche Données'!BR34</f>
        <v>0</v>
      </c>
      <c r="BN45" s="459">
        <f>'Fiche Données'!BS34</f>
        <v>0</v>
      </c>
      <c r="BO45" s="459">
        <f>'Fiche Données'!BT34</f>
        <v>0</v>
      </c>
      <c r="BP45" s="459">
        <f>'Fiche Données'!BU34</f>
        <v>0</v>
      </c>
      <c r="BQ45" s="459">
        <f>'Fiche Données'!BV34</f>
        <v>0</v>
      </c>
      <c r="BR45" s="459">
        <f>'Fiche Données'!BW34</f>
        <v>0</v>
      </c>
      <c r="BS45" s="459">
        <f>'Fiche Données'!BX34</f>
        <v>0</v>
      </c>
      <c r="BT45" s="459">
        <f>'Fiche Données'!BY34</f>
        <v>0</v>
      </c>
      <c r="BU45" s="459">
        <f>'Fiche Données'!BZ34</f>
        <v>0</v>
      </c>
      <c r="BV45" s="459">
        <f>'Fiche Données'!CA34</f>
        <v>0</v>
      </c>
      <c r="BW45" s="459">
        <f>'Fiche Données'!CB34</f>
        <v>0</v>
      </c>
      <c r="BX45" s="459">
        <f>'Fiche Données'!CC34</f>
        <v>0</v>
      </c>
      <c r="BY45" s="459">
        <f>'Fiche Données'!CD34</f>
        <v>0</v>
      </c>
      <c r="BZ45" s="459">
        <f>'Fiche Données'!CE34</f>
        <v>0</v>
      </c>
      <c r="CA45" s="459">
        <f>'Fiche Données'!CF34</f>
        <v>0</v>
      </c>
      <c r="CB45" s="459">
        <f>'Fiche Données'!CG34</f>
        <v>0</v>
      </c>
      <c r="CC45" s="459">
        <f>'Fiche Données'!CH34</f>
        <v>0</v>
      </c>
      <c r="CD45" s="459">
        <f>'Fiche Données'!CI34</f>
        <v>0</v>
      </c>
      <c r="CE45" s="459">
        <f>'Fiche Données'!CJ34</f>
        <v>0</v>
      </c>
      <c r="CF45" s="459">
        <f>'Fiche Données'!CK34</f>
        <v>0</v>
      </c>
      <c r="CG45" s="459">
        <f>'Fiche Données'!CL34</f>
        <v>0</v>
      </c>
      <c r="CH45" s="459">
        <f>'Fiche Données'!CM34</f>
        <v>0</v>
      </c>
      <c r="CI45" s="459">
        <f>'Fiche Données'!CN34</f>
        <v>0</v>
      </c>
      <c r="CJ45" s="459">
        <f>'Fiche Données'!CO34</f>
        <v>0</v>
      </c>
      <c r="CK45" s="459">
        <f>'Fiche Données'!CP34</f>
        <v>0</v>
      </c>
      <c r="CL45" s="459">
        <f>'Fiche Données'!CQ34</f>
        <v>0</v>
      </c>
      <c r="CM45" s="459">
        <f>'Fiche Données'!CR34</f>
        <v>0</v>
      </c>
      <c r="CN45" s="459">
        <f>'Fiche Données'!CS34</f>
        <v>0</v>
      </c>
      <c r="CO45" s="459">
        <f>'Fiche Données'!CT34</f>
        <v>0</v>
      </c>
      <c r="CP45" s="459">
        <f>'Fiche Données'!CU34</f>
        <v>0</v>
      </c>
      <c r="CQ45" s="459">
        <f>'Fiche Données'!CV34</f>
        <v>0</v>
      </c>
      <c r="CR45" s="459">
        <f>'Fiche Données'!CW34</f>
        <v>0</v>
      </c>
      <c r="CS45" s="459">
        <f>'Fiche Données'!CX34</f>
        <v>0</v>
      </c>
      <c r="CT45" s="459">
        <f>'Fiche Données'!CY34</f>
        <v>0</v>
      </c>
      <c r="CU45" s="459">
        <f>'Fiche Données'!CZ34</f>
        <v>0</v>
      </c>
      <c r="CV45" s="459">
        <f>'Fiche Données'!DA34</f>
        <v>0</v>
      </c>
      <c r="CW45" s="459">
        <f>'Fiche Données'!DB34</f>
        <v>0</v>
      </c>
      <c r="CX45" s="459">
        <f>'Fiche Données'!DC34</f>
        <v>0</v>
      </c>
      <c r="CY45" s="459">
        <f>'Fiche Données'!DD34</f>
        <v>0</v>
      </c>
      <c r="CZ45" s="459">
        <f>'Fiche Données'!DE34</f>
        <v>0</v>
      </c>
      <c r="DA45" s="459">
        <f>'Fiche Données'!DF34</f>
        <v>0</v>
      </c>
      <c r="DB45" s="459">
        <f>'Fiche Données'!DG34</f>
        <v>0</v>
      </c>
      <c r="DC45" s="459">
        <f>'Fiche Données'!DH34</f>
        <v>0</v>
      </c>
      <c r="DD45" s="459">
        <f>'Fiche Données'!DI34</f>
        <v>0</v>
      </c>
      <c r="DE45" s="459">
        <f>'Fiche Données'!DJ34</f>
        <v>0</v>
      </c>
      <c r="DF45" s="459">
        <f>'Fiche Données'!DK34</f>
        <v>0</v>
      </c>
      <c r="DG45" s="459">
        <f>'Fiche Données'!DL34</f>
        <v>0</v>
      </c>
      <c r="DH45" s="459">
        <f>'Fiche Données'!DM34</f>
        <v>0</v>
      </c>
      <c r="DI45" s="459">
        <f>'Fiche Données'!DN34</f>
        <v>0</v>
      </c>
      <c r="DJ45" s="459">
        <f>'Fiche Données'!DO34</f>
        <v>0</v>
      </c>
      <c r="DK45" s="459">
        <f>'Fiche Données'!DP34</f>
        <v>0</v>
      </c>
      <c r="DL45" s="459">
        <f>'Fiche Données'!DQ34</f>
        <v>0</v>
      </c>
      <c r="DM45" s="459">
        <f>'Fiche Données'!DR34</f>
        <v>0</v>
      </c>
      <c r="DN45" s="459">
        <f>'Fiche Données'!DS34</f>
        <v>0</v>
      </c>
      <c r="DO45" s="459">
        <f>'Fiche Données'!DT34</f>
        <v>0</v>
      </c>
      <c r="DP45" s="511">
        <f>'Fiche Données'!DU34</f>
        <v>0</v>
      </c>
    </row>
    <row r="46" spans="1:120" x14ac:dyDescent="0.25">
      <c r="A46" s="516" t="s">
        <v>376</v>
      </c>
      <c r="B46" s="459">
        <f>'Fiche Données'!G35</f>
        <v>0</v>
      </c>
      <c r="C46" s="459">
        <f>'Fiche Données'!H35</f>
        <v>0</v>
      </c>
      <c r="D46" s="459">
        <f>'Fiche Données'!I35</f>
        <v>0</v>
      </c>
      <c r="E46" s="459">
        <f>'Fiche Données'!J35</f>
        <v>0</v>
      </c>
      <c r="F46" s="459">
        <f>'Fiche Données'!K35</f>
        <v>0</v>
      </c>
      <c r="G46" s="459">
        <f>'Fiche Données'!L35</f>
        <v>0</v>
      </c>
      <c r="H46" s="459">
        <f>'Fiche Données'!M35</f>
        <v>0</v>
      </c>
      <c r="I46" s="459">
        <f>'Fiche Données'!N35</f>
        <v>0</v>
      </c>
      <c r="J46" s="459">
        <f>'Fiche Données'!O35</f>
        <v>0</v>
      </c>
      <c r="K46" s="459">
        <f>'Fiche Données'!P35</f>
        <v>0</v>
      </c>
      <c r="L46" s="459">
        <f>'Fiche Données'!Q35</f>
        <v>0</v>
      </c>
      <c r="M46" s="459">
        <f>'Fiche Données'!R35</f>
        <v>0</v>
      </c>
      <c r="N46" s="459">
        <f>'Fiche Données'!S35</f>
        <v>0</v>
      </c>
      <c r="O46" s="459">
        <f>'Fiche Données'!T35</f>
        <v>0</v>
      </c>
      <c r="P46" s="459">
        <f>'Fiche Données'!U35</f>
        <v>0</v>
      </c>
      <c r="Q46" s="459">
        <f>'Fiche Données'!V35</f>
        <v>0</v>
      </c>
      <c r="R46" s="459">
        <f>'Fiche Données'!W35</f>
        <v>0</v>
      </c>
      <c r="S46" s="459">
        <f>'Fiche Données'!X35</f>
        <v>0</v>
      </c>
      <c r="T46" s="459">
        <f>'Fiche Données'!Y35</f>
        <v>0</v>
      </c>
      <c r="U46" s="459">
        <f>'Fiche Données'!Z35</f>
        <v>0</v>
      </c>
      <c r="V46" s="459">
        <f>'Fiche Données'!AA35</f>
        <v>0</v>
      </c>
      <c r="W46" s="459">
        <f>'Fiche Données'!AB35</f>
        <v>0</v>
      </c>
      <c r="X46" s="459">
        <f>'Fiche Données'!AC35</f>
        <v>0</v>
      </c>
      <c r="Y46" s="459">
        <f>'Fiche Données'!AD35</f>
        <v>0</v>
      </c>
      <c r="Z46" s="459">
        <f>'Fiche Données'!AE35</f>
        <v>0</v>
      </c>
      <c r="AA46" s="459">
        <f>'Fiche Données'!AF35</f>
        <v>0</v>
      </c>
      <c r="AB46" s="459">
        <f>'Fiche Données'!AG35</f>
        <v>0</v>
      </c>
      <c r="AC46" s="459">
        <f>'Fiche Données'!AH35</f>
        <v>0</v>
      </c>
      <c r="AD46" s="459">
        <f>'Fiche Données'!AI35</f>
        <v>0</v>
      </c>
      <c r="AE46" s="459">
        <f>'Fiche Données'!AJ35</f>
        <v>0</v>
      </c>
      <c r="AF46" s="459">
        <f>'Fiche Données'!AK35</f>
        <v>0</v>
      </c>
      <c r="AG46" s="459">
        <f>'Fiche Données'!AL35</f>
        <v>0</v>
      </c>
      <c r="AH46" s="459">
        <f>'Fiche Données'!AM35</f>
        <v>0</v>
      </c>
      <c r="AI46" s="459">
        <f>'Fiche Données'!AN35</f>
        <v>0</v>
      </c>
      <c r="AJ46" s="459">
        <f>'Fiche Données'!AO35</f>
        <v>0</v>
      </c>
      <c r="AK46" s="459">
        <f>'Fiche Données'!AP35</f>
        <v>0</v>
      </c>
      <c r="AL46" s="459">
        <f>'Fiche Données'!AQ35</f>
        <v>0</v>
      </c>
      <c r="AM46" s="459">
        <f>'Fiche Données'!AR35</f>
        <v>0</v>
      </c>
      <c r="AN46" s="459">
        <f>'Fiche Données'!AS35</f>
        <v>0</v>
      </c>
      <c r="AO46" s="459">
        <f>'Fiche Données'!AT35</f>
        <v>0</v>
      </c>
      <c r="AP46" s="459">
        <f>'Fiche Données'!AU35</f>
        <v>0</v>
      </c>
      <c r="AQ46" s="459">
        <f>'Fiche Données'!AV35</f>
        <v>0</v>
      </c>
      <c r="AR46" s="459">
        <f>'Fiche Données'!AW35</f>
        <v>0</v>
      </c>
      <c r="AS46" s="459">
        <f>'Fiche Données'!AX35</f>
        <v>0</v>
      </c>
      <c r="AT46" s="459">
        <f>'Fiche Données'!AY35</f>
        <v>0</v>
      </c>
      <c r="AU46" s="459">
        <f>'Fiche Données'!AZ35</f>
        <v>0</v>
      </c>
      <c r="AV46" s="459">
        <f>'Fiche Données'!BA35</f>
        <v>0</v>
      </c>
      <c r="AW46" s="459">
        <f>'Fiche Données'!BB35</f>
        <v>0</v>
      </c>
      <c r="AX46" s="459">
        <f>'Fiche Données'!BC35</f>
        <v>0</v>
      </c>
      <c r="AY46" s="459">
        <f>'Fiche Données'!BD35</f>
        <v>0</v>
      </c>
      <c r="AZ46" s="459">
        <f>'Fiche Données'!BE35</f>
        <v>0</v>
      </c>
      <c r="BA46" s="459">
        <f>'Fiche Données'!BF35</f>
        <v>0</v>
      </c>
      <c r="BB46" s="459">
        <f>'Fiche Données'!BG35</f>
        <v>0</v>
      </c>
      <c r="BC46" s="459">
        <f>'Fiche Données'!BH35</f>
        <v>0</v>
      </c>
      <c r="BD46" s="459">
        <f>'Fiche Données'!BI35</f>
        <v>0</v>
      </c>
      <c r="BE46" s="459">
        <f>'Fiche Données'!BJ35</f>
        <v>0</v>
      </c>
      <c r="BF46" s="459">
        <f>'Fiche Données'!BK35</f>
        <v>0</v>
      </c>
      <c r="BG46" s="459">
        <f>'Fiche Données'!BL35</f>
        <v>0</v>
      </c>
      <c r="BH46" s="459">
        <f>'Fiche Données'!BM35</f>
        <v>0</v>
      </c>
      <c r="BI46" s="459">
        <f>'Fiche Données'!BN35</f>
        <v>0</v>
      </c>
      <c r="BJ46" s="459">
        <f>'Fiche Données'!BO35</f>
        <v>0</v>
      </c>
      <c r="BK46" s="459">
        <f>'Fiche Données'!BP35</f>
        <v>0</v>
      </c>
      <c r="BL46" s="459">
        <f>'Fiche Données'!BQ35</f>
        <v>0</v>
      </c>
      <c r="BM46" s="459">
        <f>'Fiche Données'!BR35</f>
        <v>0</v>
      </c>
      <c r="BN46" s="459">
        <f>'Fiche Données'!BS35</f>
        <v>0</v>
      </c>
      <c r="BO46" s="459">
        <f>'Fiche Données'!BT35</f>
        <v>0</v>
      </c>
      <c r="BP46" s="459">
        <f>'Fiche Données'!BU35</f>
        <v>0</v>
      </c>
      <c r="BQ46" s="459">
        <f>'Fiche Données'!BV35</f>
        <v>0</v>
      </c>
      <c r="BR46" s="459">
        <f>'Fiche Données'!BW35</f>
        <v>0</v>
      </c>
      <c r="BS46" s="459">
        <f>'Fiche Données'!BX35</f>
        <v>0</v>
      </c>
      <c r="BT46" s="459">
        <f>'Fiche Données'!BY35</f>
        <v>0</v>
      </c>
      <c r="BU46" s="459">
        <f>'Fiche Données'!BZ35</f>
        <v>0</v>
      </c>
      <c r="BV46" s="459">
        <f>'Fiche Données'!CA35</f>
        <v>0</v>
      </c>
      <c r="BW46" s="459">
        <f>'Fiche Données'!CB35</f>
        <v>0</v>
      </c>
      <c r="BX46" s="459">
        <f>'Fiche Données'!CC35</f>
        <v>0</v>
      </c>
      <c r="BY46" s="459">
        <f>'Fiche Données'!CD35</f>
        <v>0</v>
      </c>
      <c r="BZ46" s="459">
        <f>'Fiche Données'!CE35</f>
        <v>0</v>
      </c>
      <c r="CA46" s="459">
        <f>'Fiche Données'!CF35</f>
        <v>0</v>
      </c>
      <c r="CB46" s="459">
        <f>'Fiche Données'!CG35</f>
        <v>0</v>
      </c>
      <c r="CC46" s="459">
        <f>'Fiche Données'!CH35</f>
        <v>0</v>
      </c>
      <c r="CD46" s="459">
        <f>'Fiche Données'!CI35</f>
        <v>0</v>
      </c>
      <c r="CE46" s="459">
        <f>'Fiche Données'!CJ35</f>
        <v>0</v>
      </c>
      <c r="CF46" s="459">
        <f>'Fiche Données'!CK35</f>
        <v>0</v>
      </c>
      <c r="CG46" s="459">
        <f>'Fiche Données'!CL35</f>
        <v>0</v>
      </c>
      <c r="CH46" s="459">
        <f>'Fiche Données'!CM35</f>
        <v>0</v>
      </c>
      <c r="CI46" s="459">
        <f>'Fiche Données'!CN35</f>
        <v>0</v>
      </c>
      <c r="CJ46" s="459">
        <f>'Fiche Données'!CO35</f>
        <v>0</v>
      </c>
      <c r="CK46" s="459">
        <f>'Fiche Données'!CP35</f>
        <v>0</v>
      </c>
      <c r="CL46" s="459">
        <f>'Fiche Données'!CQ35</f>
        <v>0</v>
      </c>
      <c r="CM46" s="459">
        <f>'Fiche Données'!CR35</f>
        <v>0</v>
      </c>
      <c r="CN46" s="459">
        <f>'Fiche Données'!CS35</f>
        <v>0</v>
      </c>
      <c r="CO46" s="459">
        <f>'Fiche Données'!CT35</f>
        <v>0</v>
      </c>
      <c r="CP46" s="459">
        <f>'Fiche Données'!CU35</f>
        <v>0</v>
      </c>
      <c r="CQ46" s="459">
        <f>'Fiche Données'!CV35</f>
        <v>0</v>
      </c>
      <c r="CR46" s="459">
        <f>'Fiche Données'!CW35</f>
        <v>0</v>
      </c>
      <c r="CS46" s="459">
        <f>'Fiche Données'!CX35</f>
        <v>0</v>
      </c>
      <c r="CT46" s="459">
        <f>'Fiche Données'!CY35</f>
        <v>0</v>
      </c>
      <c r="CU46" s="459">
        <f>'Fiche Données'!CZ35</f>
        <v>0</v>
      </c>
      <c r="CV46" s="459">
        <f>'Fiche Données'!DA35</f>
        <v>0</v>
      </c>
      <c r="CW46" s="459">
        <f>'Fiche Données'!DB35</f>
        <v>0</v>
      </c>
      <c r="CX46" s="459">
        <f>'Fiche Données'!DC35</f>
        <v>0</v>
      </c>
      <c r="CY46" s="459">
        <f>'Fiche Données'!DD35</f>
        <v>0</v>
      </c>
      <c r="CZ46" s="459">
        <f>'Fiche Données'!DE35</f>
        <v>0</v>
      </c>
      <c r="DA46" s="459">
        <f>'Fiche Données'!DF35</f>
        <v>0</v>
      </c>
      <c r="DB46" s="459">
        <f>'Fiche Données'!DG35</f>
        <v>0</v>
      </c>
      <c r="DC46" s="459">
        <f>'Fiche Données'!DH35</f>
        <v>0</v>
      </c>
      <c r="DD46" s="459">
        <f>'Fiche Données'!DI35</f>
        <v>0</v>
      </c>
      <c r="DE46" s="459">
        <f>'Fiche Données'!DJ35</f>
        <v>0</v>
      </c>
      <c r="DF46" s="459">
        <f>'Fiche Données'!DK35</f>
        <v>0</v>
      </c>
      <c r="DG46" s="459">
        <f>'Fiche Données'!DL35</f>
        <v>0</v>
      </c>
      <c r="DH46" s="459">
        <f>'Fiche Données'!DM35</f>
        <v>0</v>
      </c>
      <c r="DI46" s="459">
        <f>'Fiche Données'!DN35</f>
        <v>0</v>
      </c>
      <c r="DJ46" s="459">
        <f>'Fiche Données'!DO35</f>
        <v>0</v>
      </c>
      <c r="DK46" s="459">
        <f>'Fiche Données'!DP35</f>
        <v>0</v>
      </c>
      <c r="DL46" s="459">
        <f>'Fiche Données'!DQ35</f>
        <v>0</v>
      </c>
      <c r="DM46" s="459">
        <f>'Fiche Données'!DR35</f>
        <v>0</v>
      </c>
      <c r="DN46" s="459">
        <f>'Fiche Données'!DS35</f>
        <v>0</v>
      </c>
      <c r="DO46" s="459">
        <f>'Fiche Données'!DT35</f>
        <v>0</v>
      </c>
      <c r="DP46" s="511">
        <f>'Fiche Données'!DU35</f>
        <v>0</v>
      </c>
    </row>
    <row r="47" spans="1:120" x14ac:dyDescent="0.25">
      <c r="A47" s="516" t="s">
        <v>377</v>
      </c>
      <c r="B47" s="459">
        <f>'Fiche Données'!G36</f>
        <v>0</v>
      </c>
      <c r="C47" s="459">
        <f>'Fiche Données'!H36</f>
        <v>0</v>
      </c>
      <c r="D47" s="459">
        <f>'Fiche Données'!I36</f>
        <v>0</v>
      </c>
      <c r="E47" s="459">
        <f>'Fiche Données'!J36</f>
        <v>0</v>
      </c>
      <c r="F47" s="459">
        <f>'Fiche Données'!K36</f>
        <v>0</v>
      </c>
      <c r="G47" s="459">
        <f>'Fiche Données'!L36</f>
        <v>0</v>
      </c>
      <c r="H47" s="459">
        <f>'Fiche Données'!M36</f>
        <v>0</v>
      </c>
      <c r="I47" s="459">
        <f>'Fiche Données'!N36</f>
        <v>0</v>
      </c>
      <c r="J47" s="459">
        <f>'Fiche Données'!O36</f>
        <v>0</v>
      </c>
      <c r="K47" s="459">
        <f>'Fiche Données'!P36</f>
        <v>0</v>
      </c>
      <c r="L47" s="459">
        <f>'Fiche Données'!Q36</f>
        <v>0</v>
      </c>
      <c r="M47" s="459">
        <f>'Fiche Données'!R36</f>
        <v>0</v>
      </c>
      <c r="N47" s="459">
        <f>'Fiche Données'!S36</f>
        <v>0</v>
      </c>
      <c r="O47" s="459">
        <f>'Fiche Données'!T36</f>
        <v>0</v>
      </c>
      <c r="P47" s="459">
        <f>'Fiche Données'!U36</f>
        <v>0</v>
      </c>
      <c r="Q47" s="459">
        <f>'Fiche Données'!V36</f>
        <v>0</v>
      </c>
      <c r="R47" s="459">
        <f>'Fiche Données'!W36</f>
        <v>0</v>
      </c>
      <c r="S47" s="459">
        <f>'Fiche Données'!X36</f>
        <v>0</v>
      </c>
      <c r="T47" s="459">
        <f>'Fiche Données'!Y36</f>
        <v>0</v>
      </c>
      <c r="U47" s="459">
        <f>'Fiche Données'!Z36</f>
        <v>0</v>
      </c>
      <c r="V47" s="459">
        <f>'Fiche Données'!AA36</f>
        <v>0</v>
      </c>
      <c r="W47" s="459">
        <f>'Fiche Données'!AB36</f>
        <v>0</v>
      </c>
      <c r="X47" s="459">
        <f>'Fiche Données'!AC36</f>
        <v>0</v>
      </c>
      <c r="Y47" s="459">
        <f>'Fiche Données'!AD36</f>
        <v>0</v>
      </c>
      <c r="Z47" s="459">
        <f>'Fiche Données'!AE36</f>
        <v>0</v>
      </c>
      <c r="AA47" s="459">
        <f>'Fiche Données'!AF36</f>
        <v>0</v>
      </c>
      <c r="AB47" s="459">
        <f>'Fiche Données'!AG36</f>
        <v>0</v>
      </c>
      <c r="AC47" s="459">
        <f>'Fiche Données'!AH36</f>
        <v>0</v>
      </c>
      <c r="AD47" s="459">
        <f>'Fiche Données'!AI36</f>
        <v>0</v>
      </c>
      <c r="AE47" s="459">
        <f>'Fiche Données'!AJ36</f>
        <v>0</v>
      </c>
      <c r="AF47" s="459">
        <f>'Fiche Données'!AK36</f>
        <v>0</v>
      </c>
      <c r="AG47" s="459">
        <f>'Fiche Données'!AL36</f>
        <v>0</v>
      </c>
      <c r="AH47" s="459">
        <f>'Fiche Données'!AM36</f>
        <v>0</v>
      </c>
      <c r="AI47" s="459">
        <f>'Fiche Données'!AN36</f>
        <v>0</v>
      </c>
      <c r="AJ47" s="459">
        <f>'Fiche Données'!AO36</f>
        <v>0</v>
      </c>
      <c r="AK47" s="459">
        <f>'Fiche Données'!AP36</f>
        <v>0</v>
      </c>
      <c r="AL47" s="459">
        <f>'Fiche Données'!AQ36</f>
        <v>0</v>
      </c>
      <c r="AM47" s="459">
        <f>'Fiche Données'!AR36</f>
        <v>0</v>
      </c>
      <c r="AN47" s="459">
        <f>'Fiche Données'!AS36</f>
        <v>0</v>
      </c>
      <c r="AO47" s="459">
        <f>'Fiche Données'!AT36</f>
        <v>0</v>
      </c>
      <c r="AP47" s="459">
        <f>'Fiche Données'!AU36</f>
        <v>0</v>
      </c>
      <c r="AQ47" s="459">
        <f>'Fiche Données'!AV36</f>
        <v>0</v>
      </c>
      <c r="AR47" s="459">
        <f>'Fiche Données'!AW36</f>
        <v>0</v>
      </c>
      <c r="AS47" s="459">
        <f>'Fiche Données'!AX36</f>
        <v>0</v>
      </c>
      <c r="AT47" s="459">
        <f>'Fiche Données'!AY36</f>
        <v>0</v>
      </c>
      <c r="AU47" s="459">
        <f>'Fiche Données'!AZ36</f>
        <v>0</v>
      </c>
      <c r="AV47" s="459">
        <f>'Fiche Données'!BA36</f>
        <v>0</v>
      </c>
      <c r="AW47" s="459">
        <f>'Fiche Données'!BB36</f>
        <v>0</v>
      </c>
      <c r="AX47" s="459">
        <f>'Fiche Données'!BC36</f>
        <v>0</v>
      </c>
      <c r="AY47" s="459">
        <f>'Fiche Données'!BD36</f>
        <v>0</v>
      </c>
      <c r="AZ47" s="459">
        <f>'Fiche Données'!BE36</f>
        <v>0</v>
      </c>
      <c r="BA47" s="459">
        <f>'Fiche Données'!BF36</f>
        <v>0</v>
      </c>
      <c r="BB47" s="459">
        <f>'Fiche Données'!BG36</f>
        <v>0</v>
      </c>
      <c r="BC47" s="459">
        <f>'Fiche Données'!BH36</f>
        <v>0</v>
      </c>
      <c r="BD47" s="459">
        <f>'Fiche Données'!BI36</f>
        <v>0</v>
      </c>
      <c r="BE47" s="459">
        <f>'Fiche Données'!BJ36</f>
        <v>0</v>
      </c>
      <c r="BF47" s="459">
        <f>'Fiche Données'!BK36</f>
        <v>0</v>
      </c>
      <c r="BG47" s="459">
        <f>'Fiche Données'!BL36</f>
        <v>0</v>
      </c>
      <c r="BH47" s="459">
        <f>'Fiche Données'!BM36</f>
        <v>0</v>
      </c>
      <c r="BI47" s="459">
        <f>'Fiche Données'!BN36</f>
        <v>0</v>
      </c>
      <c r="BJ47" s="459">
        <f>'Fiche Données'!BO36</f>
        <v>0</v>
      </c>
      <c r="BK47" s="459">
        <f>'Fiche Données'!BP36</f>
        <v>0</v>
      </c>
      <c r="BL47" s="459">
        <f>'Fiche Données'!BQ36</f>
        <v>0</v>
      </c>
      <c r="BM47" s="459">
        <f>'Fiche Données'!BR36</f>
        <v>0</v>
      </c>
      <c r="BN47" s="459">
        <f>'Fiche Données'!BS36</f>
        <v>0</v>
      </c>
      <c r="BO47" s="459">
        <f>'Fiche Données'!BT36</f>
        <v>0</v>
      </c>
      <c r="BP47" s="459">
        <f>'Fiche Données'!BU36</f>
        <v>0</v>
      </c>
      <c r="BQ47" s="459">
        <f>'Fiche Données'!BV36</f>
        <v>0</v>
      </c>
      <c r="BR47" s="459">
        <f>'Fiche Données'!BW36</f>
        <v>0</v>
      </c>
      <c r="BS47" s="459">
        <f>'Fiche Données'!BX36</f>
        <v>0</v>
      </c>
      <c r="BT47" s="459">
        <f>'Fiche Données'!BY36</f>
        <v>0</v>
      </c>
      <c r="BU47" s="459">
        <f>'Fiche Données'!BZ36</f>
        <v>0</v>
      </c>
      <c r="BV47" s="459">
        <f>'Fiche Données'!CA36</f>
        <v>0</v>
      </c>
      <c r="BW47" s="459">
        <f>'Fiche Données'!CB36</f>
        <v>0</v>
      </c>
      <c r="BX47" s="459">
        <f>'Fiche Données'!CC36</f>
        <v>0</v>
      </c>
      <c r="BY47" s="459">
        <f>'Fiche Données'!CD36</f>
        <v>0</v>
      </c>
      <c r="BZ47" s="459">
        <f>'Fiche Données'!CE36</f>
        <v>0</v>
      </c>
      <c r="CA47" s="459">
        <f>'Fiche Données'!CF36</f>
        <v>0</v>
      </c>
      <c r="CB47" s="459">
        <f>'Fiche Données'!CG36</f>
        <v>0</v>
      </c>
      <c r="CC47" s="459">
        <f>'Fiche Données'!CH36</f>
        <v>0</v>
      </c>
      <c r="CD47" s="459">
        <f>'Fiche Données'!CI36</f>
        <v>0</v>
      </c>
      <c r="CE47" s="459">
        <f>'Fiche Données'!CJ36</f>
        <v>0</v>
      </c>
      <c r="CF47" s="459">
        <f>'Fiche Données'!CK36</f>
        <v>0</v>
      </c>
      <c r="CG47" s="459">
        <f>'Fiche Données'!CL36</f>
        <v>0</v>
      </c>
      <c r="CH47" s="459">
        <f>'Fiche Données'!CM36</f>
        <v>0</v>
      </c>
      <c r="CI47" s="459">
        <f>'Fiche Données'!CN36</f>
        <v>0</v>
      </c>
      <c r="CJ47" s="459">
        <f>'Fiche Données'!CO36</f>
        <v>0</v>
      </c>
      <c r="CK47" s="459">
        <f>'Fiche Données'!CP36</f>
        <v>0</v>
      </c>
      <c r="CL47" s="459">
        <f>'Fiche Données'!CQ36</f>
        <v>0</v>
      </c>
      <c r="CM47" s="459">
        <f>'Fiche Données'!CR36</f>
        <v>0</v>
      </c>
      <c r="CN47" s="459">
        <f>'Fiche Données'!CS36</f>
        <v>0</v>
      </c>
      <c r="CO47" s="459">
        <f>'Fiche Données'!CT36</f>
        <v>0</v>
      </c>
      <c r="CP47" s="459">
        <f>'Fiche Données'!CU36</f>
        <v>0</v>
      </c>
      <c r="CQ47" s="459">
        <f>'Fiche Données'!CV36</f>
        <v>0</v>
      </c>
      <c r="CR47" s="459">
        <f>'Fiche Données'!CW36</f>
        <v>0</v>
      </c>
      <c r="CS47" s="459">
        <f>'Fiche Données'!CX36</f>
        <v>0</v>
      </c>
      <c r="CT47" s="459">
        <f>'Fiche Données'!CY36</f>
        <v>0</v>
      </c>
      <c r="CU47" s="459">
        <f>'Fiche Données'!CZ36</f>
        <v>0</v>
      </c>
      <c r="CV47" s="459">
        <f>'Fiche Données'!DA36</f>
        <v>0</v>
      </c>
      <c r="CW47" s="459">
        <f>'Fiche Données'!DB36</f>
        <v>0</v>
      </c>
      <c r="CX47" s="459">
        <f>'Fiche Données'!DC36</f>
        <v>0</v>
      </c>
      <c r="CY47" s="459">
        <f>'Fiche Données'!DD36</f>
        <v>0</v>
      </c>
      <c r="CZ47" s="459">
        <f>'Fiche Données'!DE36</f>
        <v>0</v>
      </c>
      <c r="DA47" s="459">
        <f>'Fiche Données'!DF36</f>
        <v>0</v>
      </c>
      <c r="DB47" s="459">
        <f>'Fiche Données'!DG36</f>
        <v>0</v>
      </c>
      <c r="DC47" s="459">
        <f>'Fiche Données'!DH36</f>
        <v>0</v>
      </c>
      <c r="DD47" s="459">
        <f>'Fiche Données'!DI36</f>
        <v>0</v>
      </c>
      <c r="DE47" s="459">
        <f>'Fiche Données'!DJ36</f>
        <v>0</v>
      </c>
      <c r="DF47" s="459">
        <f>'Fiche Données'!DK36</f>
        <v>0</v>
      </c>
      <c r="DG47" s="459">
        <f>'Fiche Données'!DL36</f>
        <v>0</v>
      </c>
      <c r="DH47" s="459">
        <f>'Fiche Données'!DM36</f>
        <v>0</v>
      </c>
      <c r="DI47" s="459">
        <f>'Fiche Données'!DN36</f>
        <v>0</v>
      </c>
      <c r="DJ47" s="459">
        <f>'Fiche Données'!DO36</f>
        <v>0</v>
      </c>
      <c r="DK47" s="459">
        <f>'Fiche Données'!DP36</f>
        <v>0</v>
      </c>
      <c r="DL47" s="459">
        <f>'Fiche Données'!DQ36</f>
        <v>0</v>
      </c>
      <c r="DM47" s="459">
        <f>'Fiche Données'!DR36</f>
        <v>0</v>
      </c>
      <c r="DN47" s="459">
        <f>'Fiche Données'!DS36</f>
        <v>0</v>
      </c>
      <c r="DO47" s="459">
        <f>'Fiche Données'!DT36</f>
        <v>0</v>
      </c>
      <c r="DP47" s="511">
        <f>'Fiche Données'!DU36</f>
        <v>0</v>
      </c>
    </row>
    <row r="48" spans="1:120" ht="7.5" customHeight="1" x14ac:dyDescent="0.25">
      <c r="A48" s="516"/>
      <c r="DP48" s="511"/>
    </row>
    <row r="49" spans="1:120" x14ac:dyDescent="0.25">
      <c r="A49" s="516" t="s">
        <v>378</v>
      </c>
      <c r="B49" s="459">
        <f>'Fiche Données'!G37</f>
        <v>0</v>
      </c>
      <c r="C49" s="459">
        <f>'Fiche Données'!H37</f>
        <v>0</v>
      </c>
      <c r="D49" s="459">
        <f>'Fiche Données'!I37</f>
        <v>0</v>
      </c>
      <c r="E49" s="459">
        <f>'Fiche Données'!J37</f>
        <v>0</v>
      </c>
      <c r="F49" s="459">
        <f>'Fiche Données'!K37</f>
        <v>0</v>
      </c>
      <c r="G49" s="459">
        <f>'Fiche Données'!L37</f>
        <v>0</v>
      </c>
      <c r="H49" s="459">
        <f>'Fiche Données'!M37</f>
        <v>0</v>
      </c>
      <c r="I49" s="459">
        <f>'Fiche Données'!N37</f>
        <v>0</v>
      </c>
      <c r="J49" s="459">
        <f>'Fiche Données'!O37</f>
        <v>0</v>
      </c>
      <c r="K49" s="459">
        <f>'Fiche Données'!P37</f>
        <v>0</v>
      </c>
      <c r="L49" s="459">
        <f>'Fiche Données'!Q37</f>
        <v>0</v>
      </c>
      <c r="M49" s="459">
        <f>'Fiche Données'!R37</f>
        <v>0</v>
      </c>
      <c r="N49" s="459">
        <f>'Fiche Données'!S37</f>
        <v>0</v>
      </c>
      <c r="O49" s="459">
        <f>'Fiche Données'!T37</f>
        <v>0</v>
      </c>
      <c r="P49" s="459">
        <f>'Fiche Données'!U37</f>
        <v>0</v>
      </c>
      <c r="Q49" s="459">
        <f>'Fiche Données'!V37</f>
        <v>0</v>
      </c>
      <c r="R49" s="459">
        <f>'Fiche Données'!W37</f>
        <v>0</v>
      </c>
      <c r="S49" s="459">
        <f>'Fiche Données'!X37</f>
        <v>0</v>
      </c>
      <c r="T49" s="459">
        <f>'Fiche Données'!Y37</f>
        <v>0</v>
      </c>
      <c r="U49" s="459">
        <f>'Fiche Données'!Z37</f>
        <v>0</v>
      </c>
      <c r="V49" s="459">
        <f>'Fiche Données'!AA37</f>
        <v>0</v>
      </c>
      <c r="W49" s="459">
        <f>'Fiche Données'!AB37</f>
        <v>0</v>
      </c>
      <c r="X49" s="459">
        <f>'Fiche Données'!AC37</f>
        <v>0</v>
      </c>
      <c r="Y49" s="459">
        <f>'Fiche Données'!AD37</f>
        <v>0</v>
      </c>
      <c r="Z49" s="459">
        <f>'Fiche Données'!AE37</f>
        <v>0</v>
      </c>
      <c r="AA49" s="459">
        <f>'Fiche Données'!AF37</f>
        <v>0</v>
      </c>
      <c r="AB49" s="459">
        <f>'Fiche Données'!AG37</f>
        <v>0</v>
      </c>
      <c r="AC49" s="459">
        <f>'Fiche Données'!AH37</f>
        <v>0</v>
      </c>
      <c r="AD49" s="459">
        <f>'Fiche Données'!AI37</f>
        <v>0</v>
      </c>
      <c r="AE49" s="459">
        <f>'Fiche Données'!AJ37</f>
        <v>0</v>
      </c>
      <c r="AF49" s="459">
        <f>'Fiche Données'!AK37</f>
        <v>0</v>
      </c>
      <c r="AG49" s="459">
        <f>'Fiche Données'!AL37</f>
        <v>0</v>
      </c>
      <c r="AH49" s="459">
        <f>'Fiche Données'!AM37</f>
        <v>0</v>
      </c>
      <c r="AI49" s="459">
        <f>'Fiche Données'!AN37</f>
        <v>0</v>
      </c>
      <c r="AJ49" s="459">
        <f>'Fiche Données'!AO37</f>
        <v>0</v>
      </c>
      <c r="AK49" s="459">
        <f>'Fiche Données'!AP37</f>
        <v>0</v>
      </c>
      <c r="AL49" s="459">
        <f>'Fiche Données'!AQ37</f>
        <v>0</v>
      </c>
      <c r="AM49" s="459">
        <f>'Fiche Données'!AR37</f>
        <v>0</v>
      </c>
      <c r="AN49" s="459">
        <f>'Fiche Données'!AS37</f>
        <v>0</v>
      </c>
      <c r="AO49" s="459">
        <f>'Fiche Données'!AT37</f>
        <v>0</v>
      </c>
      <c r="AP49" s="459">
        <f>'Fiche Données'!AU37</f>
        <v>0</v>
      </c>
      <c r="AQ49" s="459">
        <f>'Fiche Données'!AV37</f>
        <v>0</v>
      </c>
      <c r="AR49" s="459">
        <f>'Fiche Données'!AW37</f>
        <v>0</v>
      </c>
      <c r="AS49" s="459">
        <f>'Fiche Données'!AX37</f>
        <v>0</v>
      </c>
      <c r="AT49" s="459">
        <f>'Fiche Données'!AY37</f>
        <v>0</v>
      </c>
      <c r="AU49" s="459">
        <f>'Fiche Données'!AZ37</f>
        <v>0</v>
      </c>
      <c r="AV49" s="459">
        <f>'Fiche Données'!BA37</f>
        <v>0</v>
      </c>
      <c r="AW49" s="459">
        <f>'Fiche Données'!BB37</f>
        <v>0</v>
      </c>
      <c r="AX49" s="459">
        <f>'Fiche Données'!BC37</f>
        <v>0</v>
      </c>
      <c r="AY49" s="459">
        <f>'Fiche Données'!BD37</f>
        <v>0</v>
      </c>
      <c r="AZ49" s="459">
        <f>'Fiche Données'!BE37</f>
        <v>0</v>
      </c>
      <c r="BA49" s="459">
        <f>'Fiche Données'!BF37</f>
        <v>0</v>
      </c>
      <c r="BB49" s="459">
        <f>'Fiche Données'!BG37</f>
        <v>0</v>
      </c>
      <c r="BC49" s="459">
        <f>'Fiche Données'!BH37</f>
        <v>0</v>
      </c>
      <c r="BD49" s="459">
        <f>'Fiche Données'!BI37</f>
        <v>0</v>
      </c>
      <c r="BE49" s="459">
        <f>'Fiche Données'!BJ37</f>
        <v>0</v>
      </c>
      <c r="BF49" s="459">
        <f>'Fiche Données'!BK37</f>
        <v>0</v>
      </c>
      <c r="BG49" s="459">
        <f>'Fiche Données'!BL37</f>
        <v>0</v>
      </c>
      <c r="BH49" s="459">
        <f>'Fiche Données'!BM37</f>
        <v>0</v>
      </c>
      <c r="BI49" s="459">
        <f>'Fiche Données'!BN37</f>
        <v>0</v>
      </c>
      <c r="BJ49" s="459">
        <f>'Fiche Données'!BO37</f>
        <v>0</v>
      </c>
      <c r="BK49" s="459">
        <f>'Fiche Données'!BP37</f>
        <v>0</v>
      </c>
      <c r="BL49" s="459">
        <f>'Fiche Données'!BQ37</f>
        <v>0</v>
      </c>
      <c r="BM49" s="459">
        <f>'Fiche Données'!BR37</f>
        <v>0</v>
      </c>
      <c r="BN49" s="459">
        <f>'Fiche Données'!BS37</f>
        <v>0</v>
      </c>
      <c r="BO49" s="459">
        <f>'Fiche Données'!BT37</f>
        <v>0</v>
      </c>
      <c r="BP49" s="459">
        <f>'Fiche Données'!BU37</f>
        <v>0</v>
      </c>
      <c r="BQ49" s="459">
        <f>'Fiche Données'!BV37</f>
        <v>0</v>
      </c>
      <c r="BR49" s="459">
        <f>'Fiche Données'!BW37</f>
        <v>0</v>
      </c>
      <c r="BS49" s="459">
        <f>'Fiche Données'!BX37</f>
        <v>0</v>
      </c>
      <c r="BT49" s="459">
        <f>'Fiche Données'!BY37</f>
        <v>0</v>
      </c>
      <c r="BU49" s="459">
        <f>'Fiche Données'!BZ37</f>
        <v>0</v>
      </c>
      <c r="BV49" s="459">
        <f>'Fiche Données'!CA37</f>
        <v>0</v>
      </c>
      <c r="BW49" s="459">
        <f>'Fiche Données'!CB37</f>
        <v>0</v>
      </c>
      <c r="BX49" s="459">
        <f>'Fiche Données'!CC37</f>
        <v>0</v>
      </c>
      <c r="BY49" s="459">
        <f>'Fiche Données'!CD37</f>
        <v>0</v>
      </c>
      <c r="BZ49" s="459">
        <f>'Fiche Données'!CE37</f>
        <v>0</v>
      </c>
      <c r="CA49" s="459">
        <f>'Fiche Données'!CF37</f>
        <v>0</v>
      </c>
      <c r="CB49" s="459">
        <f>'Fiche Données'!CG37</f>
        <v>0</v>
      </c>
      <c r="CC49" s="459">
        <f>'Fiche Données'!CH37</f>
        <v>0</v>
      </c>
      <c r="CD49" s="459">
        <f>'Fiche Données'!CI37</f>
        <v>0</v>
      </c>
      <c r="CE49" s="459">
        <f>'Fiche Données'!CJ37</f>
        <v>0</v>
      </c>
      <c r="CF49" s="459">
        <f>'Fiche Données'!CK37</f>
        <v>0</v>
      </c>
      <c r="CG49" s="459">
        <f>'Fiche Données'!CL37</f>
        <v>0</v>
      </c>
      <c r="CH49" s="459">
        <f>'Fiche Données'!CM37</f>
        <v>0</v>
      </c>
      <c r="CI49" s="459">
        <f>'Fiche Données'!CN37</f>
        <v>0</v>
      </c>
      <c r="CJ49" s="459">
        <f>'Fiche Données'!CO37</f>
        <v>0</v>
      </c>
      <c r="CK49" s="459">
        <f>'Fiche Données'!CP37</f>
        <v>0</v>
      </c>
      <c r="CL49" s="459">
        <f>'Fiche Données'!CQ37</f>
        <v>0</v>
      </c>
      <c r="CM49" s="459">
        <f>'Fiche Données'!CR37</f>
        <v>0</v>
      </c>
      <c r="CN49" s="459">
        <f>'Fiche Données'!CS37</f>
        <v>0</v>
      </c>
      <c r="CO49" s="459">
        <f>'Fiche Données'!CT37</f>
        <v>0</v>
      </c>
      <c r="CP49" s="459">
        <f>'Fiche Données'!CU37</f>
        <v>0</v>
      </c>
      <c r="CQ49" s="459">
        <f>'Fiche Données'!CV37</f>
        <v>0</v>
      </c>
      <c r="CR49" s="459">
        <f>'Fiche Données'!CW37</f>
        <v>0</v>
      </c>
      <c r="CS49" s="459">
        <f>'Fiche Données'!CX37</f>
        <v>0</v>
      </c>
      <c r="CT49" s="459">
        <f>'Fiche Données'!CY37</f>
        <v>0</v>
      </c>
      <c r="CU49" s="459">
        <f>'Fiche Données'!CZ37</f>
        <v>0</v>
      </c>
      <c r="CV49" s="459">
        <f>'Fiche Données'!DA37</f>
        <v>0</v>
      </c>
      <c r="CW49" s="459">
        <f>'Fiche Données'!DB37</f>
        <v>0</v>
      </c>
      <c r="CX49" s="459">
        <f>'Fiche Données'!DC37</f>
        <v>0</v>
      </c>
      <c r="CY49" s="459">
        <f>'Fiche Données'!DD37</f>
        <v>0</v>
      </c>
      <c r="CZ49" s="459">
        <f>'Fiche Données'!DE37</f>
        <v>0</v>
      </c>
      <c r="DA49" s="459">
        <f>'Fiche Données'!DF37</f>
        <v>0</v>
      </c>
      <c r="DB49" s="459">
        <f>'Fiche Données'!DG37</f>
        <v>0</v>
      </c>
      <c r="DC49" s="459">
        <f>'Fiche Données'!DH37</f>
        <v>0</v>
      </c>
      <c r="DD49" s="459">
        <f>'Fiche Données'!DI37</f>
        <v>0</v>
      </c>
      <c r="DE49" s="459">
        <f>'Fiche Données'!DJ37</f>
        <v>0</v>
      </c>
      <c r="DF49" s="459">
        <f>'Fiche Données'!DK37</f>
        <v>0</v>
      </c>
      <c r="DG49" s="459">
        <f>'Fiche Données'!DL37</f>
        <v>0</v>
      </c>
      <c r="DH49" s="459">
        <f>'Fiche Données'!DM37</f>
        <v>0</v>
      </c>
      <c r="DI49" s="459">
        <f>'Fiche Données'!DN37</f>
        <v>0</v>
      </c>
      <c r="DJ49" s="459">
        <f>'Fiche Données'!DO37</f>
        <v>0</v>
      </c>
      <c r="DK49" s="459">
        <f>'Fiche Données'!DP37</f>
        <v>0</v>
      </c>
      <c r="DL49" s="459">
        <f>'Fiche Données'!DQ37</f>
        <v>0</v>
      </c>
      <c r="DM49" s="459">
        <f>'Fiche Données'!DR37</f>
        <v>0</v>
      </c>
      <c r="DN49" s="459">
        <f>'Fiche Données'!DS37</f>
        <v>0</v>
      </c>
      <c r="DO49" s="459">
        <f>'Fiche Données'!DT37</f>
        <v>0</v>
      </c>
      <c r="DP49" s="511">
        <f>'Fiche Données'!DU37</f>
        <v>0</v>
      </c>
    </row>
    <row r="50" spans="1:120" x14ac:dyDescent="0.25">
      <c r="A50" s="516" t="s">
        <v>379</v>
      </c>
      <c r="B50" s="459">
        <f>'Fiche Données'!G38</f>
        <v>0</v>
      </c>
      <c r="C50" s="459">
        <f>'Fiche Données'!H38</f>
        <v>0</v>
      </c>
      <c r="D50" s="459">
        <f>'Fiche Données'!I38</f>
        <v>0</v>
      </c>
      <c r="E50" s="459">
        <f>'Fiche Données'!J38</f>
        <v>0</v>
      </c>
      <c r="F50" s="459">
        <f>'Fiche Données'!K38</f>
        <v>0</v>
      </c>
      <c r="G50" s="459">
        <f>'Fiche Données'!L38</f>
        <v>0</v>
      </c>
      <c r="H50" s="459">
        <f>'Fiche Données'!M38</f>
        <v>0</v>
      </c>
      <c r="I50" s="459">
        <f>'Fiche Données'!N38</f>
        <v>0</v>
      </c>
      <c r="J50" s="459">
        <f>'Fiche Données'!O38</f>
        <v>0</v>
      </c>
      <c r="K50" s="459">
        <f>'Fiche Données'!P38</f>
        <v>0</v>
      </c>
      <c r="L50" s="459">
        <f>'Fiche Données'!Q38</f>
        <v>0</v>
      </c>
      <c r="M50" s="459">
        <f>'Fiche Données'!R38</f>
        <v>0</v>
      </c>
      <c r="N50" s="459">
        <f>'Fiche Données'!S38</f>
        <v>0</v>
      </c>
      <c r="O50" s="459">
        <f>'Fiche Données'!T38</f>
        <v>0</v>
      </c>
      <c r="P50" s="459">
        <f>'Fiche Données'!U38</f>
        <v>0</v>
      </c>
      <c r="Q50" s="459">
        <f>'Fiche Données'!V38</f>
        <v>0</v>
      </c>
      <c r="R50" s="459">
        <f>'Fiche Données'!W38</f>
        <v>0</v>
      </c>
      <c r="S50" s="459">
        <f>'Fiche Données'!X38</f>
        <v>0</v>
      </c>
      <c r="T50" s="459">
        <f>'Fiche Données'!Y38</f>
        <v>0</v>
      </c>
      <c r="U50" s="459">
        <f>'Fiche Données'!Z38</f>
        <v>0</v>
      </c>
      <c r="V50" s="459">
        <f>'Fiche Données'!AA38</f>
        <v>0</v>
      </c>
      <c r="W50" s="459">
        <f>'Fiche Données'!AB38</f>
        <v>0</v>
      </c>
      <c r="X50" s="459">
        <f>'Fiche Données'!AC38</f>
        <v>0</v>
      </c>
      <c r="Y50" s="459">
        <f>'Fiche Données'!AD38</f>
        <v>0</v>
      </c>
      <c r="Z50" s="459">
        <f>'Fiche Données'!AE38</f>
        <v>0</v>
      </c>
      <c r="AA50" s="459">
        <f>'Fiche Données'!AF38</f>
        <v>0</v>
      </c>
      <c r="AB50" s="459">
        <f>'Fiche Données'!AG38</f>
        <v>0</v>
      </c>
      <c r="AC50" s="459">
        <f>'Fiche Données'!AH38</f>
        <v>0</v>
      </c>
      <c r="AD50" s="459">
        <f>'Fiche Données'!AI38</f>
        <v>0</v>
      </c>
      <c r="AE50" s="459">
        <f>'Fiche Données'!AJ38</f>
        <v>0</v>
      </c>
      <c r="AF50" s="459">
        <f>'Fiche Données'!AK38</f>
        <v>0</v>
      </c>
      <c r="AG50" s="459">
        <f>'Fiche Données'!AL38</f>
        <v>0</v>
      </c>
      <c r="AH50" s="459">
        <f>'Fiche Données'!AM38</f>
        <v>0</v>
      </c>
      <c r="AI50" s="459">
        <f>'Fiche Données'!AN38</f>
        <v>0</v>
      </c>
      <c r="AJ50" s="459">
        <f>'Fiche Données'!AO38</f>
        <v>0</v>
      </c>
      <c r="AK50" s="459">
        <f>'Fiche Données'!AP38</f>
        <v>0</v>
      </c>
      <c r="AL50" s="459">
        <f>'Fiche Données'!AQ38</f>
        <v>0</v>
      </c>
      <c r="AM50" s="459">
        <f>'Fiche Données'!AR38</f>
        <v>0</v>
      </c>
      <c r="AN50" s="459">
        <f>'Fiche Données'!AS38</f>
        <v>0</v>
      </c>
      <c r="AO50" s="459">
        <f>'Fiche Données'!AT38</f>
        <v>0</v>
      </c>
      <c r="AP50" s="459">
        <f>'Fiche Données'!AU38</f>
        <v>0</v>
      </c>
      <c r="AQ50" s="459">
        <f>'Fiche Données'!AV38</f>
        <v>0</v>
      </c>
      <c r="AR50" s="459">
        <f>'Fiche Données'!AW38</f>
        <v>0</v>
      </c>
      <c r="AS50" s="459">
        <f>'Fiche Données'!AX38</f>
        <v>0</v>
      </c>
      <c r="AT50" s="459">
        <f>'Fiche Données'!AY38</f>
        <v>0</v>
      </c>
      <c r="AU50" s="459">
        <f>'Fiche Données'!AZ38</f>
        <v>0</v>
      </c>
      <c r="AV50" s="459">
        <f>'Fiche Données'!BA38</f>
        <v>0</v>
      </c>
      <c r="AW50" s="459">
        <f>'Fiche Données'!BB38</f>
        <v>0</v>
      </c>
      <c r="AX50" s="459">
        <f>'Fiche Données'!BC38</f>
        <v>0</v>
      </c>
      <c r="AY50" s="459">
        <f>'Fiche Données'!BD38</f>
        <v>0</v>
      </c>
      <c r="AZ50" s="459">
        <f>'Fiche Données'!BE38</f>
        <v>0</v>
      </c>
      <c r="BA50" s="459">
        <f>'Fiche Données'!BF38</f>
        <v>0</v>
      </c>
      <c r="BB50" s="459">
        <f>'Fiche Données'!BG38</f>
        <v>0</v>
      </c>
      <c r="BC50" s="459">
        <f>'Fiche Données'!BH38</f>
        <v>0</v>
      </c>
      <c r="BD50" s="459">
        <f>'Fiche Données'!BI38</f>
        <v>0</v>
      </c>
      <c r="BE50" s="459">
        <f>'Fiche Données'!BJ38</f>
        <v>0</v>
      </c>
      <c r="BF50" s="459">
        <f>'Fiche Données'!BK38</f>
        <v>0</v>
      </c>
      <c r="BG50" s="459">
        <f>'Fiche Données'!BL38</f>
        <v>0</v>
      </c>
      <c r="BH50" s="459">
        <f>'Fiche Données'!BM38</f>
        <v>0</v>
      </c>
      <c r="BI50" s="459">
        <f>'Fiche Données'!BN38</f>
        <v>0</v>
      </c>
      <c r="BJ50" s="459">
        <f>'Fiche Données'!BO38</f>
        <v>0</v>
      </c>
      <c r="BK50" s="459">
        <f>'Fiche Données'!BP38</f>
        <v>0</v>
      </c>
      <c r="BL50" s="459">
        <f>'Fiche Données'!BQ38</f>
        <v>0</v>
      </c>
      <c r="BM50" s="459">
        <f>'Fiche Données'!BR38</f>
        <v>0</v>
      </c>
      <c r="BN50" s="459">
        <f>'Fiche Données'!BS38</f>
        <v>0</v>
      </c>
      <c r="BO50" s="459">
        <f>'Fiche Données'!BT38</f>
        <v>0</v>
      </c>
      <c r="BP50" s="459">
        <f>'Fiche Données'!BU38</f>
        <v>0</v>
      </c>
      <c r="BQ50" s="459">
        <f>'Fiche Données'!BV38</f>
        <v>0</v>
      </c>
      <c r="BR50" s="459">
        <f>'Fiche Données'!BW38</f>
        <v>0</v>
      </c>
      <c r="BS50" s="459">
        <f>'Fiche Données'!BX38</f>
        <v>0</v>
      </c>
      <c r="BT50" s="459">
        <f>'Fiche Données'!BY38</f>
        <v>0</v>
      </c>
      <c r="BU50" s="459">
        <f>'Fiche Données'!BZ38</f>
        <v>0</v>
      </c>
      <c r="BV50" s="459">
        <f>'Fiche Données'!CA38</f>
        <v>0</v>
      </c>
      <c r="BW50" s="459">
        <f>'Fiche Données'!CB38</f>
        <v>0</v>
      </c>
      <c r="BX50" s="459">
        <f>'Fiche Données'!CC38</f>
        <v>0</v>
      </c>
      <c r="BY50" s="459">
        <f>'Fiche Données'!CD38</f>
        <v>0</v>
      </c>
      <c r="BZ50" s="459">
        <f>'Fiche Données'!CE38</f>
        <v>0</v>
      </c>
      <c r="CA50" s="459">
        <f>'Fiche Données'!CF38</f>
        <v>0</v>
      </c>
      <c r="CB50" s="459">
        <f>'Fiche Données'!CG38</f>
        <v>0</v>
      </c>
      <c r="CC50" s="459">
        <f>'Fiche Données'!CH38</f>
        <v>0</v>
      </c>
      <c r="CD50" s="459">
        <f>'Fiche Données'!CI38</f>
        <v>0</v>
      </c>
      <c r="CE50" s="459">
        <f>'Fiche Données'!CJ38</f>
        <v>0</v>
      </c>
      <c r="CF50" s="459">
        <f>'Fiche Données'!CK38</f>
        <v>0</v>
      </c>
      <c r="CG50" s="459">
        <f>'Fiche Données'!CL38</f>
        <v>0</v>
      </c>
      <c r="CH50" s="459">
        <f>'Fiche Données'!CM38</f>
        <v>0</v>
      </c>
      <c r="CI50" s="459">
        <f>'Fiche Données'!CN38</f>
        <v>0</v>
      </c>
      <c r="CJ50" s="459">
        <f>'Fiche Données'!CO38</f>
        <v>0</v>
      </c>
      <c r="CK50" s="459">
        <f>'Fiche Données'!CP38</f>
        <v>0</v>
      </c>
      <c r="CL50" s="459">
        <f>'Fiche Données'!CQ38</f>
        <v>0</v>
      </c>
      <c r="CM50" s="459">
        <f>'Fiche Données'!CR38</f>
        <v>0</v>
      </c>
      <c r="CN50" s="459">
        <f>'Fiche Données'!CS38</f>
        <v>0</v>
      </c>
      <c r="CO50" s="459">
        <f>'Fiche Données'!CT38</f>
        <v>0</v>
      </c>
      <c r="CP50" s="459">
        <f>'Fiche Données'!CU38</f>
        <v>0</v>
      </c>
      <c r="CQ50" s="459">
        <f>'Fiche Données'!CV38</f>
        <v>0</v>
      </c>
      <c r="CR50" s="459">
        <f>'Fiche Données'!CW38</f>
        <v>0</v>
      </c>
      <c r="CS50" s="459">
        <f>'Fiche Données'!CX38</f>
        <v>0</v>
      </c>
      <c r="CT50" s="459">
        <f>'Fiche Données'!CY38</f>
        <v>0</v>
      </c>
      <c r="CU50" s="459">
        <f>'Fiche Données'!CZ38</f>
        <v>0</v>
      </c>
      <c r="CV50" s="459">
        <f>'Fiche Données'!DA38</f>
        <v>0</v>
      </c>
      <c r="CW50" s="459">
        <f>'Fiche Données'!DB38</f>
        <v>0</v>
      </c>
      <c r="CX50" s="459">
        <f>'Fiche Données'!DC38</f>
        <v>0</v>
      </c>
      <c r="CY50" s="459">
        <f>'Fiche Données'!DD38</f>
        <v>0</v>
      </c>
      <c r="CZ50" s="459">
        <f>'Fiche Données'!DE38</f>
        <v>0</v>
      </c>
      <c r="DA50" s="459">
        <f>'Fiche Données'!DF38</f>
        <v>0</v>
      </c>
      <c r="DB50" s="459">
        <f>'Fiche Données'!DG38</f>
        <v>0</v>
      </c>
      <c r="DC50" s="459">
        <f>'Fiche Données'!DH38</f>
        <v>0</v>
      </c>
      <c r="DD50" s="459">
        <f>'Fiche Données'!DI38</f>
        <v>0</v>
      </c>
      <c r="DE50" s="459">
        <f>'Fiche Données'!DJ38</f>
        <v>0</v>
      </c>
      <c r="DF50" s="459">
        <f>'Fiche Données'!DK38</f>
        <v>0</v>
      </c>
      <c r="DG50" s="459">
        <f>'Fiche Données'!DL38</f>
        <v>0</v>
      </c>
      <c r="DH50" s="459">
        <f>'Fiche Données'!DM38</f>
        <v>0</v>
      </c>
      <c r="DI50" s="459">
        <f>'Fiche Données'!DN38</f>
        <v>0</v>
      </c>
      <c r="DJ50" s="459">
        <f>'Fiche Données'!DO38</f>
        <v>0</v>
      </c>
      <c r="DK50" s="459">
        <f>'Fiche Données'!DP38</f>
        <v>0</v>
      </c>
      <c r="DL50" s="459">
        <f>'Fiche Données'!DQ38</f>
        <v>0</v>
      </c>
      <c r="DM50" s="459">
        <f>'Fiche Données'!DR38</f>
        <v>0</v>
      </c>
      <c r="DN50" s="459">
        <f>'Fiche Données'!DS38</f>
        <v>0</v>
      </c>
      <c r="DO50" s="459">
        <f>'Fiche Données'!DT38</f>
        <v>0</v>
      </c>
      <c r="DP50" s="511">
        <f>'Fiche Données'!DU38</f>
        <v>0</v>
      </c>
    </row>
    <row r="51" spans="1:120" x14ac:dyDescent="0.25">
      <c r="A51" s="516" t="s">
        <v>380</v>
      </c>
      <c r="B51" s="459">
        <f>'Fiche Données'!G39</f>
        <v>0</v>
      </c>
      <c r="C51" s="459">
        <f>'Fiche Données'!H39</f>
        <v>0</v>
      </c>
      <c r="D51" s="459">
        <f>'Fiche Données'!I39</f>
        <v>0</v>
      </c>
      <c r="E51" s="459">
        <f>'Fiche Données'!J39</f>
        <v>0</v>
      </c>
      <c r="F51" s="459">
        <f>'Fiche Données'!K39</f>
        <v>0</v>
      </c>
      <c r="G51" s="459">
        <f>'Fiche Données'!L39</f>
        <v>0</v>
      </c>
      <c r="H51" s="459">
        <f>'Fiche Données'!M39</f>
        <v>0</v>
      </c>
      <c r="I51" s="459">
        <f>'Fiche Données'!N39</f>
        <v>0</v>
      </c>
      <c r="J51" s="459">
        <f>'Fiche Données'!O39</f>
        <v>0</v>
      </c>
      <c r="K51" s="459">
        <f>'Fiche Données'!P39</f>
        <v>0</v>
      </c>
      <c r="L51" s="459">
        <f>'Fiche Données'!Q39</f>
        <v>0</v>
      </c>
      <c r="M51" s="459">
        <f>'Fiche Données'!R39</f>
        <v>0</v>
      </c>
      <c r="N51" s="459">
        <f>'Fiche Données'!S39</f>
        <v>0</v>
      </c>
      <c r="O51" s="459">
        <f>'Fiche Données'!T39</f>
        <v>0</v>
      </c>
      <c r="P51" s="459">
        <f>'Fiche Données'!U39</f>
        <v>0</v>
      </c>
      <c r="Q51" s="459">
        <f>'Fiche Données'!V39</f>
        <v>0</v>
      </c>
      <c r="R51" s="459">
        <f>'Fiche Données'!W39</f>
        <v>0</v>
      </c>
      <c r="S51" s="459">
        <f>'Fiche Données'!X39</f>
        <v>0</v>
      </c>
      <c r="T51" s="459">
        <f>'Fiche Données'!Y39</f>
        <v>0</v>
      </c>
      <c r="U51" s="459">
        <f>'Fiche Données'!Z39</f>
        <v>0</v>
      </c>
      <c r="V51" s="459">
        <f>'Fiche Données'!AA39</f>
        <v>0</v>
      </c>
      <c r="W51" s="459">
        <f>'Fiche Données'!AB39</f>
        <v>0</v>
      </c>
      <c r="X51" s="459">
        <f>'Fiche Données'!AC39</f>
        <v>0</v>
      </c>
      <c r="Y51" s="459">
        <f>'Fiche Données'!AD39</f>
        <v>0</v>
      </c>
      <c r="Z51" s="459">
        <f>'Fiche Données'!AE39</f>
        <v>0</v>
      </c>
      <c r="AA51" s="459">
        <f>'Fiche Données'!AF39</f>
        <v>0</v>
      </c>
      <c r="AB51" s="459">
        <f>'Fiche Données'!AG39</f>
        <v>0</v>
      </c>
      <c r="AC51" s="459">
        <f>'Fiche Données'!AH39</f>
        <v>0</v>
      </c>
      <c r="AD51" s="459">
        <f>'Fiche Données'!AI39</f>
        <v>0</v>
      </c>
      <c r="AE51" s="459">
        <f>'Fiche Données'!AJ39</f>
        <v>0</v>
      </c>
      <c r="AF51" s="459">
        <f>'Fiche Données'!AK39</f>
        <v>0</v>
      </c>
      <c r="AG51" s="459">
        <f>'Fiche Données'!AL39</f>
        <v>0</v>
      </c>
      <c r="AH51" s="459">
        <f>'Fiche Données'!AM39</f>
        <v>0</v>
      </c>
      <c r="AI51" s="459">
        <f>'Fiche Données'!AN39</f>
        <v>0</v>
      </c>
      <c r="AJ51" s="459">
        <f>'Fiche Données'!AO39</f>
        <v>0</v>
      </c>
      <c r="AK51" s="459">
        <f>'Fiche Données'!AP39</f>
        <v>0</v>
      </c>
      <c r="AL51" s="459">
        <f>'Fiche Données'!AQ39</f>
        <v>0</v>
      </c>
      <c r="AM51" s="459">
        <f>'Fiche Données'!AR39</f>
        <v>0</v>
      </c>
      <c r="AN51" s="459">
        <f>'Fiche Données'!AS39</f>
        <v>0</v>
      </c>
      <c r="AO51" s="459">
        <f>'Fiche Données'!AT39</f>
        <v>0</v>
      </c>
      <c r="AP51" s="459">
        <f>'Fiche Données'!AU39</f>
        <v>0</v>
      </c>
      <c r="AQ51" s="459">
        <f>'Fiche Données'!AV39</f>
        <v>0</v>
      </c>
      <c r="AR51" s="459">
        <f>'Fiche Données'!AW39</f>
        <v>0</v>
      </c>
      <c r="AS51" s="459">
        <f>'Fiche Données'!AX39</f>
        <v>0</v>
      </c>
      <c r="AT51" s="459">
        <f>'Fiche Données'!AY39</f>
        <v>0</v>
      </c>
      <c r="AU51" s="459">
        <f>'Fiche Données'!AZ39</f>
        <v>0</v>
      </c>
      <c r="AV51" s="459">
        <f>'Fiche Données'!BA39</f>
        <v>0</v>
      </c>
      <c r="AW51" s="459">
        <f>'Fiche Données'!BB39</f>
        <v>0</v>
      </c>
      <c r="AX51" s="459">
        <f>'Fiche Données'!BC39</f>
        <v>0</v>
      </c>
      <c r="AY51" s="459">
        <f>'Fiche Données'!BD39</f>
        <v>0</v>
      </c>
      <c r="AZ51" s="459">
        <f>'Fiche Données'!BE39</f>
        <v>0</v>
      </c>
      <c r="BA51" s="459">
        <f>'Fiche Données'!BF39</f>
        <v>0</v>
      </c>
      <c r="BB51" s="459">
        <f>'Fiche Données'!BG39</f>
        <v>0</v>
      </c>
      <c r="BC51" s="459">
        <f>'Fiche Données'!BH39</f>
        <v>0</v>
      </c>
      <c r="BD51" s="459">
        <f>'Fiche Données'!BI39</f>
        <v>0</v>
      </c>
      <c r="BE51" s="459">
        <f>'Fiche Données'!BJ39</f>
        <v>0</v>
      </c>
      <c r="BF51" s="459">
        <f>'Fiche Données'!BK39</f>
        <v>0</v>
      </c>
      <c r="BG51" s="459">
        <f>'Fiche Données'!BL39</f>
        <v>0</v>
      </c>
      <c r="BH51" s="459">
        <f>'Fiche Données'!BM39</f>
        <v>0</v>
      </c>
      <c r="BI51" s="459">
        <f>'Fiche Données'!BN39</f>
        <v>0</v>
      </c>
      <c r="BJ51" s="459">
        <f>'Fiche Données'!BO39</f>
        <v>0</v>
      </c>
      <c r="BK51" s="459">
        <f>'Fiche Données'!BP39</f>
        <v>0</v>
      </c>
      <c r="BL51" s="459">
        <f>'Fiche Données'!BQ39</f>
        <v>0</v>
      </c>
      <c r="BM51" s="459">
        <f>'Fiche Données'!BR39</f>
        <v>0</v>
      </c>
      <c r="BN51" s="459">
        <f>'Fiche Données'!BS39</f>
        <v>0</v>
      </c>
      <c r="BO51" s="459">
        <f>'Fiche Données'!BT39</f>
        <v>0</v>
      </c>
      <c r="BP51" s="459">
        <f>'Fiche Données'!BU39</f>
        <v>0</v>
      </c>
      <c r="BQ51" s="459">
        <f>'Fiche Données'!BV39</f>
        <v>0</v>
      </c>
      <c r="BR51" s="459">
        <f>'Fiche Données'!BW39</f>
        <v>0</v>
      </c>
      <c r="BS51" s="459">
        <f>'Fiche Données'!BX39</f>
        <v>0</v>
      </c>
      <c r="BT51" s="459">
        <f>'Fiche Données'!BY39</f>
        <v>0</v>
      </c>
      <c r="BU51" s="459">
        <f>'Fiche Données'!BZ39</f>
        <v>0</v>
      </c>
      <c r="BV51" s="459">
        <f>'Fiche Données'!CA39</f>
        <v>0</v>
      </c>
      <c r="BW51" s="459">
        <f>'Fiche Données'!CB39</f>
        <v>0</v>
      </c>
      <c r="BX51" s="459">
        <f>'Fiche Données'!CC39</f>
        <v>0</v>
      </c>
      <c r="BY51" s="459">
        <f>'Fiche Données'!CD39</f>
        <v>0</v>
      </c>
      <c r="BZ51" s="459">
        <f>'Fiche Données'!CE39</f>
        <v>0</v>
      </c>
      <c r="CA51" s="459">
        <f>'Fiche Données'!CF39</f>
        <v>0</v>
      </c>
      <c r="CB51" s="459">
        <f>'Fiche Données'!CG39</f>
        <v>0</v>
      </c>
      <c r="CC51" s="459">
        <f>'Fiche Données'!CH39</f>
        <v>0</v>
      </c>
      <c r="CD51" s="459">
        <f>'Fiche Données'!CI39</f>
        <v>0</v>
      </c>
      <c r="CE51" s="459">
        <f>'Fiche Données'!CJ39</f>
        <v>0</v>
      </c>
      <c r="CF51" s="459">
        <f>'Fiche Données'!CK39</f>
        <v>0</v>
      </c>
      <c r="CG51" s="459">
        <f>'Fiche Données'!CL39</f>
        <v>0</v>
      </c>
      <c r="CH51" s="459">
        <f>'Fiche Données'!CM39</f>
        <v>0</v>
      </c>
      <c r="CI51" s="459">
        <f>'Fiche Données'!CN39</f>
        <v>0</v>
      </c>
      <c r="CJ51" s="459">
        <f>'Fiche Données'!CO39</f>
        <v>0</v>
      </c>
      <c r="CK51" s="459">
        <f>'Fiche Données'!CP39</f>
        <v>0</v>
      </c>
      <c r="CL51" s="459">
        <f>'Fiche Données'!CQ39</f>
        <v>0</v>
      </c>
      <c r="CM51" s="459">
        <f>'Fiche Données'!CR39</f>
        <v>0</v>
      </c>
      <c r="CN51" s="459">
        <f>'Fiche Données'!CS39</f>
        <v>0</v>
      </c>
      <c r="CO51" s="459">
        <f>'Fiche Données'!CT39</f>
        <v>0</v>
      </c>
      <c r="CP51" s="459">
        <f>'Fiche Données'!CU39</f>
        <v>0</v>
      </c>
      <c r="CQ51" s="459">
        <f>'Fiche Données'!CV39</f>
        <v>0</v>
      </c>
      <c r="CR51" s="459">
        <f>'Fiche Données'!CW39</f>
        <v>0</v>
      </c>
      <c r="CS51" s="459">
        <f>'Fiche Données'!CX39</f>
        <v>0</v>
      </c>
      <c r="CT51" s="459">
        <f>'Fiche Données'!CY39</f>
        <v>0</v>
      </c>
      <c r="CU51" s="459">
        <f>'Fiche Données'!CZ39</f>
        <v>0</v>
      </c>
      <c r="CV51" s="459">
        <f>'Fiche Données'!DA39</f>
        <v>0</v>
      </c>
      <c r="CW51" s="459">
        <f>'Fiche Données'!DB39</f>
        <v>0</v>
      </c>
      <c r="CX51" s="459">
        <f>'Fiche Données'!DC39</f>
        <v>0</v>
      </c>
      <c r="CY51" s="459">
        <f>'Fiche Données'!DD39</f>
        <v>0</v>
      </c>
      <c r="CZ51" s="459">
        <f>'Fiche Données'!DE39</f>
        <v>0</v>
      </c>
      <c r="DA51" s="459">
        <f>'Fiche Données'!DF39</f>
        <v>0</v>
      </c>
      <c r="DB51" s="459">
        <f>'Fiche Données'!DG39</f>
        <v>0</v>
      </c>
      <c r="DC51" s="459">
        <f>'Fiche Données'!DH39</f>
        <v>0</v>
      </c>
      <c r="DD51" s="459">
        <f>'Fiche Données'!DI39</f>
        <v>0</v>
      </c>
      <c r="DE51" s="459">
        <f>'Fiche Données'!DJ39</f>
        <v>0</v>
      </c>
      <c r="DF51" s="459">
        <f>'Fiche Données'!DK39</f>
        <v>0</v>
      </c>
      <c r="DG51" s="459">
        <f>'Fiche Données'!DL39</f>
        <v>0</v>
      </c>
      <c r="DH51" s="459">
        <f>'Fiche Données'!DM39</f>
        <v>0</v>
      </c>
      <c r="DI51" s="459">
        <f>'Fiche Données'!DN39</f>
        <v>0</v>
      </c>
      <c r="DJ51" s="459">
        <f>'Fiche Données'!DO39</f>
        <v>0</v>
      </c>
      <c r="DK51" s="459">
        <f>'Fiche Données'!DP39</f>
        <v>0</v>
      </c>
      <c r="DL51" s="459">
        <f>'Fiche Données'!DQ39</f>
        <v>0</v>
      </c>
      <c r="DM51" s="459">
        <f>'Fiche Données'!DR39</f>
        <v>0</v>
      </c>
      <c r="DN51" s="459">
        <f>'Fiche Données'!DS39</f>
        <v>0</v>
      </c>
      <c r="DO51" s="459">
        <f>'Fiche Données'!DT39</f>
        <v>0</v>
      </c>
      <c r="DP51" s="511">
        <f>'Fiche Données'!DU39</f>
        <v>0</v>
      </c>
    </row>
    <row r="52" spans="1:120" ht="7.5" customHeight="1" x14ac:dyDescent="0.25">
      <c r="A52" s="516"/>
      <c r="DP52" s="511"/>
    </row>
    <row r="53" spans="1:120" x14ac:dyDescent="0.25">
      <c r="A53" s="516" t="s">
        <v>381</v>
      </c>
      <c r="B53" s="459">
        <f>'Fiche Données'!G40</f>
        <v>0</v>
      </c>
      <c r="C53" s="459">
        <f>'Fiche Données'!H40</f>
        <v>0</v>
      </c>
      <c r="D53" s="459">
        <f>'Fiche Données'!I40</f>
        <v>0</v>
      </c>
      <c r="E53" s="459">
        <f>'Fiche Données'!J40</f>
        <v>0</v>
      </c>
      <c r="F53" s="459">
        <f>'Fiche Données'!K40</f>
        <v>0</v>
      </c>
      <c r="G53" s="459">
        <f>'Fiche Données'!L40</f>
        <v>0</v>
      </c>
      <c r="H53" s="459">
        <f>'Fiche Données'!M40</f>
        <v>0</v>
      </c>
      <c r="I53" s="459">
        <f>'Fiche Données'!N40</f>
        <v>0</v>
      </c>
      <c r="J53" s="459">
        <f>'Fiche Données'!O40</f>
        <v>0</v>
      </c>
      <c r="K53" s="459">
        <f>'Fiche Données'!P40</f>
        <v>0</v>
      </c>
      <c r="L53" s="459">
        <f>'Fiche Données'!Q40</f>
        <v>0</v>
      </c>
      <c r="M53" s="459">
        <f>'Fiche Données'!R40</f>
        <v>0</v>
      </c>
      <c r="N53" s="459">
        <f>'Fiche Données'!S40</f>
        <v>0</v>
      </c>
      <c r="O53" s="459">
        <f>'Fiche Données'!T40</f>
        <v>0</v>
      </c>
      <c r="P53" s="459">
        <f>'Fiche Données'!U40</f>
        <v>0</v>
      </c>
      <c r="Q53" s="459">
        <f>'Fiche Données'!V40</f>
        <v>0</v>
      </c>
      <c r="R53" s="459">
        <f>'Fiche Données'!W40</f>
        <v>0</v>
      </c>
      <c r="S53" s="459">
        <f>'Fiche Données'!X40</f>
        <v>0</v>
      </c>
      <c r="T53" s="459">
        <f>'Fiche Données'!Y40</f>
        <v>0</v>
      </c>
      <c r="U53" s="459">
        <f>'Fiche Données'!Z40</f>
        <v>0</v>
      </c>
      <c r="V53" s="459">
        <f>'Fiche Données'!AA40</f>
        <v>0</v>
      </c>
      <c r="W53" s="459">
        <f>'Fiche Données'!AB40</f>
        <v>0</v>
      </c>
      <c r="X53" s="459">
        <f>'Fiche Données'!AC40</f>
        <v>0</v>
      </c>
      <c r="Y53" s="459">
        <f>'Fiche Données'!AD40</f>
        <v>0</v>
      </c>
      <c r="Z53" s="459">
        <f>'Fiche Données'!AE40</f>
        <v>0</v>
      </c>
      <c r="AA53" s="459">
        <f>'Fiche Données'!AF40</f>
        <v>0</v>
      </c>
      <c r="AB53" s="459">
        <f>'Fiche Données'!AG40</f>
        <v>0</v>
      </c>
      <c r="AC53" s="459">
        <f>'Fiche Données'!AH40</f>
        <v>0</v>
      </c>
      <c r="AD53" s="459">
        <f>'Fiche Données'!AI40</f>
        <v>0</v>
      </c>
      <c r="AE53" s="459">
        <f>'Fiche Données'!AJ40</f>
        <v>0</v>
      </c>
      <c r="AF53" s="459">
        <f>'Fiche Données'!AK40</f>
        <v>0</v>
      </c>
      <c r="AG53" s="459">
        <f>'Fiche Données'!AL40</f>
        <v>0</v>
      </c>
      <c r="AH53" s="459">
        <f>'Fiche Données'!AM40</f>
        <v>0</v>
      </c>
      <c r="AI53" s="459">
        <f>'Fiche Données'!AN40</f>
        <v>0</v>
      </c>
      <c r="AJ53" s="459">
        <f>'Fiche Données'!AO40</f>
        <v>0</v>
      </c>
      <c r="AK53" s="459">
        <f>'Fiche Données'!AP40</f>
        <v>0</v>
      </c>
      <c r="AL53" s="459">
        <f>'Fiche Données'!AQ40</f>
        <v>0</v>
      </c>
      <c r="AM53" s="459">
        <f>'Fiche Données'!AR40</f>
        <v>0</v>
      </c>
      <c r="AN53" s="459">
        <f>'Fiche Données'!AS40</f>
        <v>0</v>
      </c>
      <c r="AO53" s="459">
        <f>'Fiche Données'!AT40</f>
        <v>0</v>
      </c>
      <c r="AP53" s="459">
        <f>'Fiche Données'!AU40</f>
        <v>0</v>
      </c>
      <c r="AQ53" s="459">
        <f>'Fiche Données'!AV40</f>
        <v>0</v>
      </c>
      <c r="AR53" s="459">
        <f>'Fiche Données'!AW40</f>
        <v>0</v>
      </c>
      <c r="AS53" s="459">
        <f>'Fiche Données'!AX40</f>
        <v>0</v>
      </c>
      <c r="AT53" s="459">
        <f>'Fiche Données'!AY40</f>
        <v>0</v>
      </c>
      <c r="AU53" s="459">
        <f>'Fiche Données'!AZ40</f>
        <v>0</v>
      </c>
      <c r="AV53" s="459">
        <f>'Fiche Données'!BA40</f>
        <v>0</v>
      </c>
      <c r="AW53" s="459">
        <f>'Fiche Données'!BB40</f>
        <v>0</v>
      </c>
      <c r="AX53" s="459">
        <f>'Fiche Données'!BC40</f>
        <v>0</v>
      </c>
      <c r="AY53" s="459">
        <f>'Fiche Données'!BD40</f>
        <v>0</v>
      </c>
      <c r="AZ53" s="459">
        <f>'Fiche Données'!BE40</f>
        <v>0</v>
      </c>
      <c r="BA53" s="459">
        <f>'Fiche Données'!BF40</f>
        <v>0</v>
      </c>
      <c r="BB53" s="459">
        <f>'Fiche Données'!BG40</f>
        <v>0</v>
      </c>
      <c r="BC53" s="459">
        <f>'Fiche Données'!BH40</f>
        <v>0</v>
      </c>
      <c r="BD53" s="459">
        <f>'Fiche Données'!BI40</f>
        <v>0</v>
      </c>
      <c r="BE53" s="459">
        <f>'Fiche Données'!BJ40</f>
        <v>0</v>
      </c>
      <c r="BF53" s="459">
        <f>'Fiche Données'!BK40</f>
        <v>0</v>
      </c>
      <c r="BG53" s="459">
        <f>'Fiche Données'!BL40</f>
        <v>0</v>
      </c>
      <c r="BH53" s="459">
        <f>'Fiche Données'!BM40</f>
        <v>0</v>
      </c>
      <c r="BI53" s="459">
        <f>'Fiche Données'!BN40</f>
        <v>0</v>
      </c>
      <c r="BJ53" s="459">
        <f>'Fiche Données'!BO40</f>
        <v>0</v>
      </c>
      <c r="BK53" s="459">
        <f>'Fiche Données'!BP40</f>
        <v>0</v>
      </c>
      <c r="BL53" s="459">
        <f>'Fiche Données'!BQ40</f>
        <v>0</v>
      </c>
      <c r="BM53" s="459">
        <f>'Fiche Données'!BR40</f>
        <v>0</v>
      </c>
      <c r="BN53" s="459">
        <f>'Fiche Données'!BS40</f>
        <v>0</v>
      </c>
      <c r="BO53" s="459">
        <f>'Fiche Données'!BT40</f>
        <v>0</v>
      </c>
      <c r="BP53" s="459">
        <f>'Fiche Données'!BU40</f>
        <v>0</v>
      </c>
      <c r="BQ53" s="459">
        <f>'Fiche Données'!BV40</f>
        <v>0</v>
      </c>
      <c r="BR53" s="459">
        <f>'Fiche Données'!BW40</f>
        <v>0</v>
      </c>
      <c r="BS53" s="459">
        <f>'Fiche Données'!BX40</f>
        <v>0</v>
      </c>
      <c r="BT53" s="459">
        <f>'Fiche Données'!BY40</f>
        <v>0</v>
      </c>
      <c r="BU53" s="459">
        <f>'Fiche Données'!BZ40</f>
        <v>0</v>
      </c>
      <c r="BV53" s="459">
        <f>'Fiche Données'!CA40</f>
        <v>0</v>
      </c>
      <c r="BW53" s="459">
        <f>'Fiche Données'!CB40</f>
        <v>0</v>
      </c>
      <c r="BX53" s="459">
        <f>'Fiche Données'!CC40</f>
        <v>0</v>
      </c>
      <c r="BY53" s="459">
        <f>'Fiche Données'!CD40</f>
        <v>0</v>
      </c>
      <c r="BZ53" s="459">
        <f>'Fiche Données'!CE40</f>
        <v>0</v>
      </c>
      <c r="CA53" s="459">
        <f>'Fiche Données'!CF40</f>
        <v>0</v>
      </c>
      <c r="CB53" s="459">
        <f>'Fiche Données'!CG40</f>
        <v>0</v>
      </c>
      <c r="CC53" s="459">
        <f>'Fiche Données'!CH40</f>
        <v>0</v>
      </c>
      <c r="CD53" s="459">
        <f>'Fiche Données'!CI40</f>
        <v>0</v>
      </c>
      <c r="CE53" s="459">
        <f>'Fiche Données'!CJ40</f>
        <v>0</v>
      </c>
      <c r="CF53" s="459">
        <f>'Fiche Données'!CK40</f>
        <v>0</v>
      </c>
      <c r="CG53" s="459">
        <f>'Fiche Données'!CL40</f>
        <v>0</v>
      </c>
      <c r="CH53" s="459">
        <f>'Fiche Données'!CM40</f>
        <v>0</v>
      </c>
      <c r="CI53" s="459">
        <f>'Fiche Données'!CN40</f>
        <v>0</v>
      </c>
      <c r="CJ53" s="459">
        <f>'Fiche Données'!CO40</f>
        <v>0</v>
      </c>
      <c r="CK53" s="459">
        <f>'Fiche Données'!CP40</f>
        <v>0</v>
      </c>
      <c r="CL53" s="459">
        <f>'Fiche Données'!CQ40</f>
        <v>0</v>
      </c>
      <c r="CM53" s="459">
        <f>'Fiche Données'!CR40</f>
        <v>0</v>
      </c>
      <c r="CN53" s="459">
        <f>'Fiche Données'!CS40</f>
        <v>0</v>
      </c>
      <c r="CO53" s="459">
        <f>'Fiche Données'!CT40</f>
        <v>0</v>
      </c>
      <c r="CP53" s="459">
        <f>'Fiche Données'!CU40</f>
        <v>0</v>
      </c>
      <c r="CQ53" s="459">
        <f>'Fiche Données'!CV40</f>
        <v>0</v>
      </c>
      <c r="CR53" s="459">
        <f>'Fiche Données'!CW40</f>
        <v>0</v>
      </c>
      <c r="CS53" s="459">
        <f>'Fiche Données'!CX40</f>
        <v>0</v>
      </c>
      <c r="CT53" s="459">
        <f>'Fiche Données'!CY40</f>
        <v>0</v>
      </c>
      <c r="CU53" s="459">
        <f>'Fiche Données'!CZ40</f>
        <v>0</v>
      </c>
      <c r="CV53" s="459">
        <f>'Fiche Données'!DA40</f>
        <v>0</v>
      </c>
      <c r="CW53" s="459">
        <f>'Fiche Données'!DB40</f>
        <v>0</v>
      </c>
      <c r="CX53" s="459">
        <f>'Fiche Données'!DC40</f>
        <v>0</v>
      </c>
      <c r="CY53" s="459">
        <f>'Fiche Données'!DD40</f>
        <v>0</v>
      </c>
      <c r="CZ53" s="459">
        <f>'Fiche Données'!DE40</f>
        <v>0</v>
      </c>
      <c r="DA53" s="459">
        <f>'Fiche Données'!DF40</f>
        <v>0</v>
      </c>
      <c r="DB53" s="459">
        <f>'Fiche Données'!DG40</f>
        <v>0</v>
      </c>
      <c r="DC53" s="459">
        <f>'Fiche Données'!DH40</f>
        <v>0</v>
      </c>
      <c r="DD53" s="459">
        <f>'Fiche Données'!DI40</f>
        <v>0</v>
      </c>
      <c r="DE53" s="459">
        <f>'Fiche Données'!DJ40</f>
        <v>0</v>
      </c>
      <c r="DF53" s="459">
        <f>'Fiche Données'!DK40</f>
        <v>0</v>
      </c>
      <c r="DG53" s="459">
        <f>'Fiche Données'!DL40</f>
        <v>0</v>
      </c>
      <c r="DH53" s="459">
        <f>'Fiche Données'!DM40</f>
        <v>0</v>
      </c>
      <c r="DI53" s="459">
        <f>'Fiche Données'!DN40</f>
        <v>0</v>
      </c>
      <c r="DJ53" s="459">
        <f>'Fiche Données'!DO40</f>
        <v>0</v>
      </c>
      <c r="DK53" s="459">
        <f>'Fiche Données'!DP40</f>
        <v>0</v>
      </c>
      <c r="DL53" s="459">
        <f>'Fiche Données'!DQ40</f>
        <v>0</v>
      </c>
      <c r="DM53" s="459">
        <f>'Fiche Données'!DR40</f>
        <v>0</v>
      </c>
      <c r="DN53" s="459">
        <f>'Fiche Données'!DS40</f>
        <v>0</v>
      </c>
      <c r="DO53" s="459">
        <f>'Fiche Données'!DT40</f>
        <v>0</v>
      </c>
      <c r="DP53" s="511">
        <f>'Fiche Données'!DU40</f>
        <v>0</v>
      </c>
    </row>
    <row r="54" spans="1:120" x14ac:dyDescent="0.25">
      <c r="A54" s="516" t="s">
        <v>382</v>
      </c>
      <c r="B54" s="459">
        <f>'Fiche Données'!G41</f>
        <v>0</v>
      </c>
      <c r="C54" s="459">
        <f>'Fiche Données'!H41</f>
        <v>0</v>
      </c>
      <c r="D54" s="459">
        <f>'Fiche Données'!I41</f>
        <v>0</v>
      </c>
      <c r="E54" s="459">
        <f>'Fiche Données'!J41</f>
        <v>0</v>
      </c>
      <c r="F54" s="459">
        <f>'Fiche Données'!K41</f>
        <v>0</v>
      </c>
      <c r="G54" s="459">
        <f>'Fiche Données'!L41</f>
        <v>0</v>
      </c>
      <c r="H54" s="459">
        <f>'Fiche Données'!M41</f>
        <v>0</v>
      </c>
      <c r="I54" s="459">
        <f>'Fiche Données'!N41</f>
        <v>0</v>
      </c>
      <c r="J54" s="459">
        <f>'Fiche Données'!O41</f>
        <v>0</v>
      </c>
      <c r="K54" s="459">
        <f>'Fiche Données'!P41</f>
        <v>0</v>
      </c>
      <c r="L54" s="459">
        <f>'Fiche Données'!Q41</f>
        <v>0</v>
      </c>
      <c r="M54" s="459">
        <f>'Fiche Données'!R41</f>
        <v>0</v>
      </c>
      <c r="N54" s="459">
        <f>'Fiche Données'!S41</f>
        <v>0</v>
      </c>
      <c r="O54" s="459">
        <f>'Fiche Données'!T41</f>
        <v>0</v>
      </c>
      <c r="P54" s="459">
        <f>'Fiche Données'!U41</f>
        <v>0</v>
      </c>
      <c r="Q54" s="459">
        <f>'Fiche Données'!V41</f>
        <v>0</v>
      </c>
      <c r="R54" s="459">
        <f>'Fiche Données'!W41</f>
        <v>0</v>
      </c>
      <c r="S54" s="459">
        <f>'Fiche Données'!X41</f>
        <v>0</v>
      </c>
      <c r="T54" s="459">
        <f>'Fiche Données'!Y41</f>
        <v>0</v>
      </c>
      <c r="U54" s="459">
        <f>'Fiche Données'!Z41</f>
        <v>0</v>
      </c>
      <c r="V54" s="459">
        <f>'Fiche Données'!AA41</f>
        <v>0</v>
      </c>
      <c r="W54" s="459">
        <f>'Fiche Données'!AB41</f>
        <v>0</v>
      </c>
      <c r="X54" s="459">
        <f>'Fiche Données'!AC41</f>
        <v>0</v>
      </c>
      <c r="Y54" s="459">
        <f>'Fiche Données'!AD41</f>
        <v>0</v>
      </c>
      <c r="Z54" s="459">
        <f>'Fiche Données'!AE41</f>
        <v>0</v>
      </c>
      <c r="AA54" s="459">
        <f>'Fiche Données'!AF41</f>
        <v>0</v>
      </c>
      <c r="AB54" s="459">
        <f>'Fiche Données'!AG41</f>
        <v>0</v>
      </c>
      <c r="AC54" s="459">
        <f>'Fiche Données'!AH41</f>
        <v>0</v>
      </c>
      <c r="AD54" s="459">
        <f>'Fiche Données'!AI41</f>
        <v>0</v>
      </c>
      <c r="AE54" s="459">
        <f>'Fiche Données'!AJ41</f>
        <v>0</v>
      </c>
      <c r="AF54" s="459">
        <f>'Fiche Données'!AK41</f>
        <v>0</v>
      </c>
      <c r="AG54" s="459">
        <f>'Fiche Données'!AL41</f>
        <v>0</v>
      </c>
      <c r="AH54" s="459">
        <f>'Fiche Données'!AM41</f>
        <v>0</v>
      </c>
      <c r="AI54" s="459">
        <f>'Fiche Données'!AN41</f>
        <v>0</v>
      </c>
      <c r="AJ54" s="459">
        <f>'Fiche Données'!AO41</f>
        <v>0</v>
      </c>
      <c r="AK54" s="459">
        <f>'Fiche Données'!AP41</f>
        <v>0</v>
      </c>
      <c r="AL54" s="459">
        <f>'Fiche Données'!AQ41</f>
        <v>0</v>
      </c>
      <c r="AM54" s="459">
        <f>'Fiche Données'!AR41</f>
        <v>0</v>
      </c>
      <c r="AN54" s="459">
        <f>'Fiche Données'!AS41</f>
        <v>0</v>
      </c>
      <c r="AO54" s="459">
        <f>'Fiche Données'!AT41</f>
        <v>0</v>
      </c>
      <c r="AP54" s="459">
        <f>'Fiche Données'!AU41</f>
        <v>0</v>
      </c>
      <c r="AQ54" s="459">
        <f>'Fiche Données'!AV41</f>
        <v>0</v>
      </c>
      <c r="AR54" s="459">
        <f>'Fiche Données'!AW41</f>
        <v>0</v>
      </c>
      <c r="AS54" s="459">
        <f>'Fiche Données'!AX41</f>
        <v>0</v>
      </c>
      <c r="AT54" s="459">
        <f>'Fiche Données'!AY41</f>
        <v>0</v>
      </c>
      <c r="AU54" s="459">
        <f>'Fiche Données'!AZ41</f>
        <v>0</v>
      </c>
      <c r="AV54" s="459">
        <f>'Fiche Données'!BA41</f>
        <v>0</v>
      </c>
      <c r="AW54" s="459">
        <f>'Fiche Données'!BB41</f>
        <v>0</v>
      </c>
      <c r="AX54" s="459">
        <f>'Fiche Données'!BC41</f>
        <v>0</v>
      </c>
      <c r="AY54" s="459">
        <f>'Fiche Données'!BD41</f>
        <v>0</v>
      </c>
      <c r="AZ54" s="459">
        <f>'Fiche Données'!BE41</f>
        <v>0</v>
      </c>
      <c r="BA54" s="459">
        <f>'Fiche Données'!BF41</f>
        <v>0</v>
      </c>
      <c r="BB54" s="459">
        <f>'Fiche Données'!BG41</f>
        <v>0</v>
      </c>
      <c r="BC54" s="459">
        <f>'Fiche Données'!BH41</f>
        <v>0</v>
      </c>
      <c r="BD54" s="459">
        <f>'Fiche Données'!BI41</f>
        <v>0</v>
      </c>
      <c r="BE54" s="459">
        <f>'Fiche Données'!BJ41</f>
        <v>0</v>
      </c>
      <c r="BF54" s="459">
        <f>'Fiche Données'!BK41</f>
        <v>0</v>
      </c>
      <c r="BG54" s="459">
        <f>'Fiche Données'!BL41</f>
        <v>0</v>
      </c>
      <c r="BH54" s="459">
        <f>'Fiche Données'!BM41</f>
        <v>0</v>
      </c>
      <c r="BI54" s="459">
        <f>'Fiche Données'!BN41</f>
        <v>0</v>
      </c>
      <c r="BJ54" s="459">
        <f>'Fiche Données'!BO41</f>
        <v>0</v>
      </c>
      <c r="BK54" s="459">
        <f>'Fiche Données'!BP41</f>
        <v>0</v>
      </c>
      <c r="BL54" s="459">
        <f>'Fiche Données'!BQ41</f>
        <v>0</v>
      </c>
      <c r="BM54" s="459">
        <f>'Fiche Données'!BR41</f>
        <v>0</v>
      </c>
      <c r="BN54" s="459">
        <f>'Fiche Données'!BS41</f>
        <v>0</v>
      </c>
      <c r="BO54" s="459">
        <f>'Fiche Données'!BT41</f>
        <v>0</v>
      </c>
      <c r="BP54" s="459">
        <f>'Fiche Données'!BU41</f>
        <v>0</v>
      </c>
      <c r="BQ54" s="459">
        <f>'Fiche Données'!BV41</f>
        <v>0</v>
      </c>
      <c r="BR54" s="459">
        <f>'Fiche Données'!BW41</f>
        <v>0</v>
      </c>
      <c r="BS54" s="459">
        <f>'Fiche Données'!BX41</f>
        <v>0</v>
      </c>
      <c r="BT54" s="459">
        <f>'Fiche Données'!BY41</f>
        <v>0</v>
      </c>
      <c r="BU54" s="459">
        <f>'Fiche Données'!BZ41</f>
        <v>0</v>
      </c>
      <c r="BV54" s="459">
        <f>'Fiche Données'!CA41</f>
        <v>0</v>
      </c>
      <c r="BW54" s="459">
        <f>'Fiche Données'!CB41</f>
        <v>0</v>
      </c>
      <c r="BX54" s="459">
        <f>'Fiche Données'!CC41</f>
        <v>0</v>
      </c>
      <c r="BY54" s="459">
        <f>'Fiche Données'!CD41</f>
        <v>0</v>
      </c>
      <c r="BZ54" s="459">
        <f>'Fiche Données'!CE41</f>
        <v>0</v>
      </c>
      <c r="CA54" s="459">
        <f>'Fiche Données'!CF41</f>
        <v>0</v>
      </c>
      <c r="CB54" s="459">
        <f>'Fiche Données'!CG41</f>
        <v>0</v>
      </c>
      <c r="CC54" s="459">
        <f>'Fiche Données'!CH41</f>
        <v>0</v>
      </c>
      <c r="CD54" s="459">
        <f>'Fiche Données'!CI41</f>
        <v>0</v>
      </c>
      <c r="CE54" s="459">
        <f>'Fiche Données'!CJ41</f>
        <v>0</v>
      </c>
      <c r="CF54" s="459">
        <f>'Fiche Données'!CK41</f>
        <v>0</v>
      </c>
      <c r="CG54" s="459">
        <f>'Fiche Données'!CL41</f>
        <v>0</v>
      </c>
      <c r="CH54" s="459">
        <f>'Fiche Données'!CM41</f>
        <v>0</v>
      </c>
      <c r="CI54" s="459">
        <f>'Fiche Données'!CN41</f>
        <v>0</v>
      </c>
      <c r="CJ54" s="459">
        <f>'Fiche Données'!CO41</f>
        <v>0</v>
      </c>
      <c r="CK54" s="459">
        <f>'Fiche Données'!CP41</f>
        <v>0</v>
      </c>
      <c r="CL54" s="459">
        <f>'Fiche Données'!CQ41</f>
        <v>0</v>
      </c>
      <c r="CM54" s="459">
        <f>'Fiche Données'!CR41</f>
        <v>0</v>
      </c>
      <c r="CN54" s="459">
        <f>'Fiche Données'!CS41</f>
        <v>0</v>
      </c>
      <c r="CO54" s="459">
        <f>'Fiche Données'!CT41</f>
        <v>0</v>
      </c>
      <c r="CP54" s="459">
        <f>'Fiche Données'!CU41</f>
        <v>0</v>
      </c>
      <c r="CQ54" s="459">
        <f>'Fiche Données'!CV41</f>
        <v>0</v>
      </c>
      <c r="CR54" s="459">
        <f>'Fiche Données'!CW41</f>
        <v>0</v>
      </c>
      <c r="CS54" s="459">
        <f>'Fiche Données'!CX41</f>
        <v>0</v>
      </c>
      <c r="CT54" s="459">
        <f>'Fiche Données'!CY41</f>
        <v>0</v>
      </c>
      <c r="CU54" s="459">
        <f>'Fiche Données'!CZ41</f>
        <v>0</v>
      </c>
      <c r="CV54" s="459">
        <f>'Fiche Données'!DA41</f>
        <v>0</v>
      </c>
      <c r="CW54" s="459">
        <f>'Fiche Données'!DB41</f>
        <v>0</v>
      </c>
      <c r="CX54" s="459">
        <f>'Fiche Données'!DC41</f>
        <v>0</v>
      </c>
      <c r="CY54" s="459">
        <f>'Fiche Données'!DD41</f>
        <v>0</v>
      </c>
      <c r="CZ54" s="459">
        <f>'Fiche Données'!DE41</f>
        <v>0</v>
      </c>
      <c r="DA54" s="459">
        <f>'Fiche Données'!DF41</f>
        <v>0</v>
      </c>
      <c r="DB54" s="459">
        <f>'Fiche Données'!DG41</f>
        <v>0</v>
      </c>
      <c r="DC54" s="459">
        <f>'Fiche Données'!DH41</f>
        <v>0</v>
      </c>
      <c r="DD54" s="459">
        <f>'Fiche Données'!DI41</f>
        <v>0</v>
      </c>
      <c r="DE54" s="459">
        <f>'Fiche Données'!DJ41</f>
        <v>0</v>
      </c>
      <c r="DF54" s="459">
        <f>'Fiche Données'!DK41</f>
        <v>0</v>
      </c>
      <c r="DG54" s="459">
        <f>'Fiche Données'!DL41</f>
        <v>0</v>
      </c>
      <c r="DH54" s="459">
        <f>'Fiche Données'!DM41</f>
        <v>0</v>
      </c>
      <c r="DI54" s="459">
        <f>'Fiche Données'!DN41</f>
        <v>0</v>
      </c>
      <c r="DJ54" s="459">
        <f>'Fiche Données'!DO41</f>
        <v>0</v>
      </c>
      <c r="DK54" s="459">
        <f>'Fiche Données'!DP41</f>
        <v>0</v>
      </c>
      <c r="DL54" s="459">
        <f>'Fiche Données'!DQ41</f>
        <v>0</v>
      </c>
      <c r="DM54" s="459">
        <f>'Fiche Données'!DR41</f>
        <v>0</v>
      </c>
      <c r="DN54" s="459">
        <f>'Fiche Données'!DS41</f>
        <v>0</v>
      </c>
      <c r="DO54" s="459">
        <f>'Fiche Données'!DT41</f>
        <v>0</v>
      </c>
      <c r="DP54" s="511">
        <f>'Fiche Données'!DU41</f>
        <v>0</v>
      </c>
    </row>
    <row r="55" spans="1:120" x14ac:dyDescent="0.25">
      <c r="A55" s="516" t="s">
        <v>383</v>
      </c>
      <c r="B55" s="459">
        <f>'Fiche Données'!G42</f>
        <v>0</v>
      </c>
      <c r="C55" s="459">
        <f>'Fiche Données'!H42</f>
        <v>0</v>
      </c>
      <c r="D55" s="459">
        <f>'Fiche Données'!I42</f>
        <v>0</v>
      </c>
      <c r="E55" s="459">
        <f>'Fiche Données'!J42</f>
        <v>0</v>
      </c>
      <c r="F55" s="459">
        <f>'Fiche Données'!K42</f>
        <v>0</v>
      </c>
      <c r="G55" s="459">
        <f>'Fiche Données'!L42</f>
        <v>0</v>
      </c>
      <c r="H55" s="459">
        <f>'Fiche Données'!M42</f>
        <v>0</v>
      </c>
      <c r="I55" s="459">
        <f>'Fiche Données'!N42</f>
        <v>0</v>
      </c>
      <c r="J55" s="459">
        <f>'Fiche Données'!O42</f>
        <v>0</v>
      </c>
      <c r="K55" s="459">
        <f>'Fiche Données'!P42</f>
        <v>0</v>
      </c>
      <c r="L55" s="459">
        <f>'Fiche Données'!Q42</f>
        <v>0</v>
      </c>
      <c r="M55" s="459">
        <f>'Fiche Données'!R42</f>
        <v>0</v>
      </c>
      <c r="N55" s="459">
        <f>'Fiche Données'!S42</f>
        <v>0</v>
      </c>
      <c r="O55" s="459">
        <f>'Fiche Données'!T42</f>
        <v>0</v>
      </c>
      <c r="P55" s="459">
        <f>'Fiche Données'!U42</f>
        <v>0</v>
      </c>
      <c r="Q55" s="459">
        <f>'Fiche Données'!V42</f>
        <v>0</v>
      </c>
      <c r="R55" s="459">
        <f>'Fiche Données'!W42</f>
        <v>0</v>
      </c>
      <c r="S55" s="459">
        <f>'Fiche Données'!X42</f>
        <v>0</v>
      </c>
      <c r="T55" s="459">
        <f>'Fiche Données'!Y42</f>
        <v>0</v>
      </c>
      <c r="U55" s="459">
        <f>'Fiche Données'!Z42</f>
        <v>0</v>
      </c>
      <c r="V55" s="459">
        <f>'Fiche Données'!AA42</f>
        <v>0</v>
      </c>
      <c r="W55" s="459">
        <f>'Fiche Données'!AB42</f>
        <v>0</v>
      </c>
      <c r="X55" s="459">
        <f>'Fiche Données'!AC42</f>
        <v>0</v>
      </c>
      <c r="Y55" s="459">
        <f>'Fiche Données'!AD42</f>
        <v>0</v>
      </c>
      <c r="Z55" s="459">
        <f>'Fiche Données'!AE42</f>
        <v>0</v>
      </c>
      <c r="AA55" s="459">
        <f>'Fiche Données'!AF42</f>
        <v>0</v>
      </c>
      <c r="AB55" s="459">
        <f>'Fiche Données'!AG42</f>
        <v>0</v>
      </c>
      <c r="AC55" s="459">
        <f>'Fiche Données'!AH42</f>
        <v>0</v>
      </c>
      <c r="AD55" s="459">
        <f>'Fiche Données'!AI42</f>
        <v>0</v>
      </c>
      <c r="AE55" s="459">
        <f>'Fiche Données'!AJ42</f>
        <v>0</v>
      </c>
      <c r="AF55" s="459">
        <f>'Fiche Données'!AK42</f>
        <v>0</v>
      </c>
      <c r="AG55" s="459">
        <f>'Fiche Données'!AL42</f>
        <v>0</v>
      </c>
      <c r="AH55" s="459">
        <f>'Fiche Données'!AM42</f>
        <v>0</v>
      </c>
      <c r="AI55" s="459">
        <f>'Fiche Données'!AN42</f>
        <v>0</v>
      </c>
      <c r="AJ55" s="459">
        <f>'Fiche Données'!AO42</f>
        <v>0</v>
      </c>
      <c r="AK55" s="459">
        <f>'Fiche Données'!AP42</f>
        <v>0</v>
      </c>
      <c r="AL55" s="459">
        <f>'Fiche Données'!AQ42</f>
        <v>0</v>
      </c>
      <c r="AM55" s="459">
        <f>'Fiche Données'!AR42</f>
        <v>0</v>
      </c>
      <c r="AN55" s="459">
        <f>'Fiche Données'!AS42</f>
        <v>0</v>
      </c>
      <c r="AO55" s="459">
        <f>'Fiche Données'!AT42</f>
        <v>0</v>
      </c>
      <c r="AP55" s="459">
        <f>'Fiche Données'!AU42</f>
        <v>0</v>
      </c>
      <c r="AQ55" s="459">
        <f>'Fiche Données'!AV42</f>
        <v>0</v>
      </c>
      <c r="AR55" s="459">
        <f>'Fiche Données'!AW42</f>
        <v>0</v>
      </c>
      <c r="AS55" s="459">
        <f>'Fiche Données'!AX42</f>
        <v>0</v>
      </c>
      <c r="AT55" s="459">
        <f>'Fiche Données'!AY42</f>
        <v>0</v>
      </c>
      <c r="AU55" s="459">
        <f>'Fiche Données'!AZ42</f>
        <v>0</v>
      </c>
      <c r="AV55" s="459">
        <f>'Fiche Données'!BA42</f>
        <v>0</v>
      </c>
      <c r="AW55" s="459">
        <f>'Fiche Données'!BB42</f>
        <v>0</v>
      </c>
      <c r="AX55" s="459">
        <f>'Fiche Données'!BC42</f>
        <v>0</v>
      </c>
      <c r="AY55" s="459">
        <f>'Fiche Données'!BD42</f>
        <v>0</v>
      </c>
      <c r="AZ55" s="459">
        <f>'Fiche Données'!BE42</f>
        <v>0</v>
      </c>
      <c r="BA55" s="459">
        <f>'Fiche Données'!BF42</f>
        <v>0</v>
      </c>
      <c r="BB55" s="459">
        <f>'Fiche Données'!BG42</f>
        <v>0</v>
      </c>
      <c r="BC55" s="459">
        <f>'Fiche Données'!BH42</f>
        <v>0</v>
      </c>
      <c r="BD55" s="459">
        <f>'Fiche Données'!BI42</f>
        <v>0</v>
      </c>
      <c r="BE55" s="459">
        <f>'Fiche Données'!BJ42</f>
        <v>0</v>
      </c>
      <c r="BF55" s="459">
        <f>'Fiche Données'!BK42</f>
        <v>0</v>
      </c>
      <c r="BG55" s="459">
        <f>'Fiche Données'!BL42</f>
        <v>0</v>
      </c>
      <c r="BH55" s="459">
        <f>'Fiche Données'!BM42</f>
        <v>0</v>
      </c>
      <c r="BI55" s="459">
        <f>'Fiche Données'!BN42</f>
        <v>0</v>
      </c>
      <c r="BJ55" s="459">
        <f>'Fiche Données'!BO42</f>
        <v>0</v>
      </c>
      <c r="BK55" s="459">
        <f>'Fiche Données'!BP42</f>
        <v>0</v>
      </c>
      <c r="BL55" s="459">
        <f>'Fiche Données'!BQ42</f>
        <v>0</v>
      </c>
      <c r="BM55" s="459">
        <f>'Fiche Données'!BR42</f>
        <v>0</v>
      </c>
      <c r="BN55" s="459">
        <f>'Fiche Données'!BS42</f>
        <v>0</v>
      </c>
      <c r="BO55" s="459">
        <f>'Fiche Données'!BT42</f>
        <v>0</v>
      </c>
      <c r="BP55" s="459">
        <f>'Fiche Données'!BU42</f>
        <v>0</v>
      </c>
      <c r="BQ55" s="459">
        <f>'Fiche Données'!BV42</f>
        <v>0</v>
      </c>
      <c r="BR55" s="459">
        <f>'Fiche Données'!BW42</f>
        <v>0</v>
      </c>
      <c r="BS55" s="459">
        <f>'Fiche Données'!BX42</f>
        <v>0</v>
      </c>
      <c r="BT55" s="459">
        <f>'Fiche Données'!BY42</f>
        <v>0</v>
      </c>
      <c r="BU55" s="459">
        <f>'Fiche Données'!BZ42</f>
        <v>0</v>
      </c>
      <c r="BV55" s="459">
        <f>'Fiche Données'!CA42</f>
        <v>0</v>
      </c>
      <c r="BW55" s="459">
        <f>'Fiche Données'!CB42</f>
        <v>0</v>
      </c>
      <c r="BX55" s="459">
        <f>'Fiche Données'!CC42</f>
        <v>0</v>
      </c>
      <c r="BY55" s="459">
        <f>'Fiche Données'!CD42</f>
        <v>0</v>
      </c>
      <c r="BZ55" s="459">
        <f>'Fiche Données'!CE42</f>
        <v>0</v>
      </c>
      <c r="CA55" s="459">
        <f>'Fiche Données'!CF42</f>
        <v>0</v>
      </c>
      <c r="CB55" s="459">
        <f>'Fiche Données'!CG42</f>
        <v>0</v>
      </c>
      <c r="CC55" s="459">
        <f>'Fiche Données'!CH42</f>
        <v>0</v>
      </c>
      <c r="CD55" s="459">
        <f>'Fiche Données'!CI42</f>
        <v>0</v>
      </c>
      <c r="CE55" s="459">
        <f>'Fiche Données'!CJ42</f>
        <v>0</v>
      </c>
      <c r="CF55" s="459">
        <f>'Fiche Données'!CK42</f>
        <v>0</v>
      </c>
      <c r="CG55" s="459">
        <f>'Fiche Données'!CL42</f>
        <v>0</v>
      </c>
      <c r="CH55" s="459">
        <f>'Fiche Données'!CM42</f>
        <v>0</v>
      </c>
      <c r="CI55" s="459">
        <f>'Fiche Données'!CN42</f>
        <v>0</v>
      </c>
      <c r="CJ55" s="459">
        <f>'Fiche Données'!CO42</f>
        <v>0</v>
      </c>
      <c r="CK55" s="459">
        <f>'Fiche Données'!CP42</f>
        <v>0</v>
      </c>
      <c r="CL55" s="459">
        <f>'Fiche Données'!CQ42</f>
        <v>0</v>
      </c>
      <c r="CM55" s="459">
        <f>'Fiche Données'!CR42</f>
        <v>0</v>
      </c>
      <c r="CN55" s="459">
        <f>'Fiche Données'!CS42</f>
        <v>0</v>
      </c>
      <c r="CO55" s="459">
        <f>'Fiche Données'!CT42</f>
        <v>0</v>
      </c>
      <c r="CP55" s="459">
        <f>'Fiche Données'!CU42</f>
        <v>0</v>
      </c>
      <c r="CQ55" s="459">
        <f>'Fiche Données'!CV42</f>
        <v>0</v>
      </c>
      <c r="CR55" s="459">
        <f>'Fiche Données'!CW42</f>
        <v>0</v>
      </c>
      <c r="CS55" s="459">
        <f>'Fiche Données'!CX42</f>
        <v>0</v>
      </c>
      <c r="CT55" s="459">
        <f>'Fiche Données'!CY42</f>
        <v>0</v>
      </c>
      <c r="CU55" s="459">
        <f>'Fiche Données'!CZ42</f>
        <v>0</v>
      </c>
      <c r="CV55" s="459">
        <f>'Fiche Données'!DA42</f>
        <v>0</v>
      </c>
      <c r="CW55" s="459">
        <f>'Fiche Données'!DB42</f>
        <v>0</v>
      </c>
      <c r="CX55" s="459">
        <f>'Fiche Données'!DC42</f>
        <v>0</v>
      </c>
      <c r="CY55" s="459">
        <f>'Fiche Données'!DD42</f>
        <v>0</v>
      </c>
      <c r="CZ55" s="459">
        <f>'Fiche Données'!DE42</f>
        <v>0</v>
      </c>
      <c r="DA55" s="459">
        <f>'Fiche Données'!DF42</f>
        <v>0</v>
      </c>
      <c r="DB55" s="459">
        <f>'Fiche Données'!DG42</f>
        <v>0</v>
      </c>
      <c r="DC55" s="459">
        <f>'Fiche Données'!DH42</f>
        <v>0</v>
      </c>
      <c r="DD55" s="459">
        <f>'Fiche Données'!DI42</f>
        <v>0</v>
      </c>
      <c r="DE55" s="459">
        <f>'Fiche Données'!DJ42</f>
        <v>0</v>
      </c>
      <c r="DF55" s="459">
        <f>'Fiche Données'!DK42</f>
        <v>0</v>
      </c>
      <c r="DG55" s="459">
        <f>'Fiche Données'!DL42</f>
        <v>0</v>
      </c>
      <c r="DH55" s="459">
        <f>'Fiche Données'!DM42</f>
        <v>0</v>
      </c>
      <c r="DI55" s="459">
        <f>'Fiche Données'!DN42</f>
        <v>0</v>
      </c>
      <c r="DJ55" s="459">
        <f>'Fiche Données'!DO42</f>
        <v>0</v>
      </c>
      <c r="DK55" s="459">
        <f>'Fiche Données'!DP42</f>
        <v>0</v>
      </c>
      <c r="DL55" s="459">
        <f>'Fiche Données'!DQ42</f>
        <v>0</v>
      </c>
      <c r="DM55" s="459">
        <f>'Fiche Données'!DR42</f>
        <v>0</v>
      </c>
      <c r="DN55" s="459">
        <f>'Fiche Données'!DS42</f>
        <v>0</v>
      </c>
      <c r="DO55" s="459">
        <f>'Fiche Données'!DT42</f>
        <v>0</v>
      </c>
      <c r="DP55" s="511">
        <f>'Fiche Données'!DU42</f>
        <v>0</v>
      </c>
    </row>
    <row r="56" spans="1:120" ht="7.5" customHeight="1" x14ac:dyDescent="0.25">
      <c r="A56" s="516"/>
      <c r="DP56" s="511"/>
    </row>
    <row r="57" spans="1:120" x14ac:dyDescent="0.25">
      <c r="A57" s="516" t="s">
        <v>384</v>
      </c>
      <c r="B57" s="459">
        <f>'Fiche Données'!G43</f>
        <v>0</v>
      </c>
      <c r="C57" s="459">
        <f>'Fiche Données'!H43</f>
        <v>0</v>
      </c>
      <c r="D57" s="459">
        <f>'Fiche Données'!I43</f>
        <v>0</v>
      </c>
      <c r="E57" s="459">
        <f>'Fiche Données'!J43</f>
        <v>0</v>
      </c>
      <c r="F57" s="459">
        <f>'Fiche Données'!K43</f>
        <v>0</v>
      </c>
      <c r="G57" s="459">
        <f>'Fiche Données'!L43</f>
        <v>0</v>
      </c>
      <c r="H57" s="459">
        <f>'Fiche Données'!M43</f>
        <v>0</v>
      </c>
      <c r="I57" s="459">
        <f>'Fiche Données'!N43</f>
        <v>0</v>
      </c>
      <c r="J57" s="459">
        <f>'Fiche Données'!O43</f>
        <v>0</v>
      </c>
      <c r="K57" s="459">
        <f>'Fiche Données'!P43</f>
        <v>0</v>
      </c>
      <c r="L57" s="459">
        <f>'Fiche Données'!Q43</f>
        <v>0</v>
      </c>
      <c r="M57" s="459">
        <f>'Fiche Données'!R43</f>
        <v>0</v>
      </c>
      <c r="N57" s="459">
        <f>'Fiche Données'!S43</f>
        <v>0</v>
      </c>
      <c r="O57" s="459">
        <f>'Fiche Données'!T43</f>
        <v>0</v>
      </c>
      <c r="P57" s="459">
        <f>'Fiche Données'!U43</f>
        <v>0</v>
      </c>
      <c r="Q57" s="459">
        <f>'Fiche Données'!V43</f>
        <v>0</v>
      </c>
      <c r="R57" s="459">
        <f>'Fiche Données'!W43</f>
        <v>0</v>
      </c>
      <c r="S57" s="459">
        <f>'Fiche Données'!X43</f>
        <v>0</v>
      </c>
      <c r="T57" s="459">
        <f>'Fiche Données'!Y43</f>
        <v>0</v>
      </c>
      <c r="U57" s="459">
        <f>'Fiche Données'!Z43</f>
        <v>0</v>
      </c>
      <c r="V57" s="459">
        <f>'Fiche Données'!AA43</f>
        <v>0</v>
      </c>
      <c r="W57" s="459">
        <f>'Fiche Données'!AB43</f>
        <v>0</v>
      </c>
      <c r="X57" s="459">
        <f>'Fiche Données'!AC43</f>
        <v>0</v>
      </c>
      <c r="Y57" s="459">
        <f>'Fiche Données'!AD43</f>
        <v>0</v>
      </c>
      <c r="Z57" s="459">
        <f>'Fiche Données'!AE43</f>
        <v>0</v>
      </c>
      <c r="AA57" s="459">
        <f>'Fiche Données'!AF43</f>
        <v>0</v>
      </c>
      <c r="AB57" s="459">
        <f>'Fiche Données'!AG43</f>
        <v>0</v>
      </c>
      <c r="AC57" s="459">
        <f>'Fiche Données'!AH43</f>
        <v>0</v>
      </c>
      <c r="AD57" s="459">
        <f>'Fiche Données'!AI43</f>
        <v>0</v>
      </c>
      <c r="AE57" s="459">
        <f>'Fiche Données'!AJ43</f>
        <v>0</v>
      </c>
      <c r="AF57" s="459">
        <f>'Fiche Données'!AK43</f>
        <v>0</v>
      </c>
      <c r="AG57" s="459">
        <f>'Fiche Données'!AL43</f>
        <v>0</v>
      </c>
      <c r="AH57" s="459">
        <f>'Fiche Données'!AM43</f>
        <v>0</v>
      </c>
      <c r="AI57" s="459">
        <f>'Fiche Données'!AN43</f>
        <v>0</v>
      </c>
      <c r="AJ57" s="459">
        <f>'Fiche Données'!AO43</f>
        <v>0</v>
      </c>
      <c r="AK57" s="459">
        <f>'Fiche Données'!AP43</f>
        <v>0</v>
      </c>
      <c r="AL57" s="459">
        <f>'Fiche Données'!AQ43</f>
        <v>0</v>
      </c>
      <c r="AM57" s="459">
        <f>'Fiche Données'!AR43</f>
        <v>0</v>
      </c>
      <c r="AN57" s="459">
        <f>'Fiche Données'!AS43</f>
        <v>0</v>
      </c>
      <c r="AO57" s="459">
        <f>'Fiche Données'!AT43</f>
        <v>0</v>
      </c>
      <c r="AP57" s="459">
        <f>'Fiche Données'!AU43</f>
        <v>0</v>
      </c>
      <c r="AQ57" s="459">
        <f>'Fiche Données'!AV43</f>
        <v>0</v>
      </c>
      <c r="AR57" s="459">
        <f>'Fiche Données'!AW43</f>
        <v>0</v>
      </c>
      <c r="AS57" s="459">
        <f>'Fiche Données'!AX43</f>
        <v>0</v>
      </c>
      <c r="AT57" s="459">
        <f>'Fiche Données'!AY43</f>
        <v>0</v>
      </c>
      <c r="AU57" s="459">
        <f>'Fiche Données'!AZ43</f>
        <v>0</v>
      </c>
      <c r="AV57" s="459">
        <f>'Fiche Données'!BA43</f>
        <v>0</v>
      </c>
      <c r="AW57" s="459">
        <f>'Fiche Données'!BB43</f>
        <v>0</v>
      </c>
      <c r="AX57" s="459">
        <f>'Fiche Données'!BC43</f>
        <v>0</v>
      </c>
      <c r="AY57" s="459">
        <f>'Fiche Données'!BD43</f>
        <v>0</v>
      </c>
      <c r="AZ57" s="459">
        <f>'Fiche Données'!BE43</f>
        <v>0</v>
      </c>
      <c r="BA57" s="459">
        <f>'Fiche Données'!BF43</f>
        <v>0</v>
      </c>
      <c r="BB57" s="459">
        <f>'Fiche Données'!BG43</f>
        <v>0</v>
      </c>
      <c r="BC57" s="459">
        <f>'Fiche Données'!BH43</f>
        <v>0</v>
      </c>
      <c r="BD57" s="459">
        <f>'Fiche Données'!BI43</f>
        <v>0</v>
      </c>
      <c r="BE57" s="459">
        <f>'Fiche Données'!BJ43</f>
        <v>0</v>
      </c>
      <c r="BF57" s="459">
        <f>'Fiche Données'!BK43</f>
        <v>0</v>
      </c>
      <c r="BG57" s="459">
        <f>'Fiche Données'!BL43</f>
        <v>0</v>
      </c>
      <c r="BH57" s="459">
        <f>'Fiche Données'!BM43</f>
        <v>0</v>
      </c>
      <c r="BI57" s="459">
        <f>'Fiche Données'!BN43</f>
        <v>0</v>
      </c>
      <c r="BJ57" s="459">
        <f>'Fiche Données'!BO43</f>
        <v>0</v>
      </c>
      <c r="BK57" s="459">
        <f>'Fiche Données'!BP43</f>
        <v>0</v>
      </c>
      <c r="BL57" s="459">
        <f>'Fiche Données'!BQ43</f>
        <v>0</v>
      </c>
      <c r="BM57" s="459">
        <f>'Fiche Données'!BR43</f>
        <v>0</v>
      </c>
      <c r="BN57" s="459">
        <f>'Fiche Données'!BS43</f>
        <v>0</v>
      </c>
      <c r="BO57" s="459">
        <f>'Fiche Données'!BT43</f>
        <v>0</v>
      </c>
      <c r="BP57" s="459">
        <f>'Fiche Données'!BU43</f>
        <v>0</v>
      </c>
      <c r="BQ57" s="459">
        <f>'Fiche Données'!BV43</f>
        <v>0</v>
      </c>
      <c r="BR57" s="459">
        <f>'Fiche Données'!BW43</f>
        <v>0</v>
      </c>
      <c r="BS57" s="459">
        <f>'Fiche Données'!BX43</f>
        <v>0</v>
      </c>
      <c r="BT57" s="459">
        <f>'Fiche Données'!BY43</f>
        <v>0</v>
      </c>
      <c r="BU57" s="459">
        <f>'Fiche Données'!BZ43</f>
        <v>0</v>
      </c>
      <c r="BV57" s="459">
        <f>'Fiche Données'!CA43</f>
        <v>0</v>
      </c>
      <c r="BW57" s="459">
        <f>'Fiche Données'!CB43</f>
        <v>0</v>
      </c>
      <c r="BX57" s="459">
        <f>'Fiche Données'!CC43</f>
        <v>0</v>
      </c>
      <c r="BY57" s="459">
        <f>'Fiche Données'!CD43</f>
        <v>0</v>
      </c>
      <c r="BZ57" s="459">
        <f>'Fiche Données'!CE43</f>
        <v>0</v>
      </c>
      <c r="CA57" s="459">
        <f>'Fiche Données'!CF43</f>
        <v>0</v>
      </c>
      <c r="CB57" s="459">
        <f>'Fiche Données'!CG43</f>
        <v>0</v>
      </c>
      <c r="CC57" s="459">
        <f>'Fiche Données'!CH43</f>
        <v>0</v>
      </c>
      <c r="CD57" s="459">
        <f>'Fiche Données'!CI43</f>
        <v>0</v>
      </c>
      <c r="CE57" s="459">
        <f>'Fiche Données'!CJ43</f>
        <v>0</v>
      </c>
      <c r="CF57" s="459">
        <f>'Fiche Données'!CK43</f>
        <v>0</v>
      </c>
      <c r="CG57" s="459">
        <f>'Fiche Données'!CL43</f>
        <v>0</v>
      </c>
      <c r="CH57" s="459">
        <f>'Fiche Données'!CM43</f>
        <v>0</v>
      </c>
      <c r="CI57" s="459">
        <f>'Fiche Données'!CN43</f>
        <v>0</v>
      </c>
      <c r="CJ57" s="459">
        <f>'Fiche Données'!CO43</f>
        <v>0</v>
      </c>
      <c r="CK57" s="459">
        <f>'Fiche Données'!CP43</f>
        <v>0</v>
      </c>
      <c r="CL57" s="459">
        <f>'Fiche Données'!CQ43</f>
        <v>0</v>
      </c>
      <c r="CM57" s="459">
        <f>'Fiche Données'!CR43</f>
        <v>0</v>
      </c>
      <c r="CN57" s="459">
        <f>'Fiche Données'!CS43</f>
        <v>0</v>
      </c>
      <c r="CO57" s="459">
        <f>'Fiche Données'!CT43</f>
        <v>0</v>
      </c>
      <c r="CP57" s="459">
        <f>'Fiche Données'!CU43</f>
        <v>0</v>
      </c>
      <c r="CQ57" s="459">
        <f>'Fiche Données'!CV43</f>
        <v>0</v>
      </c>
      <c r="CR57" s="459">
        <f>'Fiche Données'!CW43</f>
        <v>0</v>
      </c>
      <c r="CS57" s="459">
        <f>'Fiche Données'!CX43</f>
        <v>0</v>
      </c>
      <c r="CT57" s="459">
        <f>'Fiche Données'!CY43</f>
        <v>0</v>
      </c>
      <c r="CU57" s="459">
        <f>'Fiche Données'!CZ43</f>
        <v>0</v>
      </c>
      <c r="CV57" s="459">
        <f>'Fiche Données'!DA43</f>
        <v>0</v>
      </c>
      <c r="CW57" s="459">
        <f>'Fiche Données'!DB43</f>
        <v>0</v>
      </c>
      <c r="CX57" s="459">
        <f>'Fiche Données'!DC43</f>
        <v>0</v>
      </c>
      <c r="CY57" s="459">
        <f>'Fiche Données'!DD43</f>
        <v>0</v>
      </c>
      <c r="CZ57" s="459">
        <f>'Fiche Données'!DE43</f>
        <v>0</v>
      </c>
      <c r="DA57" s="459">
        <f>'Fiche Données'!DF43</f>
        <v>0</v>
      </c>
      <c r="DB57" s="459">
        <f>'Fiche Données'!DG43</f>
        <v>0</v>
      </c>
      <c r="DC57" s="459">
        <f>'Fiche Données'!DH43</f>
        <v>0</v>
      </c>
      <c r="DD57" s="459">
        <f>'Fiche Données'!DI43</f>
        <v>0</v>
      </c>
      <c r="DE57" s="459">
        <f>'Fiche Données'!DJ43</f>
        <v>0</v>
      </c>
      <c r="DF57" s="459">
        <f>'Fiche Données'!DK43</f>
        <v>0</v>
      </c>
      <c r="DG57" s="459">
        <f>'Fiche Données'!DL43</f>
        <v>0</v>
      </c>
      <c r="DH57" s="459">
        <f>'Fiche Données'!DM43</f>
        <v>0</v>
      </c>
      <c r="DI57" s="459">
        <f>'Fiche Données'!DN43</f>
        <v>0</v>
      </c>
      <c r="DJ57" s="459">
        <f>'Fiche Données'!DO43</f>
        <v>0</v>
      </c>
      <c r="DK57" s="459">
        <f>'Fiche Données'!DP43</f>
        <v>0</v>
      </c>
      <c r="DL57" s="459">
        <f>'Fiche Données'!DQ43</f>
        <v>0</v>
      </c>
      <c r="DM57" s="459">
        <f>'Fiche Données'!DR43</f>
        <v>0</v>
      </c>
      <c r="DN57" s="459">
        <f>'Fiche Données'!DS43</f>
        <v>0</v>
      </c>
      <c r="DO57" s="459">
        <f>'Fiche Données'!DT43</f>
        <v>0</v>
      </c>
      <c r="DP57" s="511">
        <f>'Fiche Données'!DU43</f>
        <v>0</v>
      </c>
    </row>
    <row r="58" spans="1:120" x14ac:dyDescent="0.25">
      <c r="A58" s="516" t="s">
        <v>385</v>
      </c>
      <c r="B58" s="459">
        <f>'Fiche Données'!G44</f>
        <v>0</v>
      </c>
      <c r="C58" s="459">
        <f>'Fiche Données'!H44</f>
        <v>0</v>
      </c>
      <c r="D58" s="459">
        <f>'Fiche Données'!I44</f>
        <v>0</v>
      </c>
      <c r="E58" s="459">
        <f>'Fiche Données'!J44</f>
        <v>0</v>
      </c>
      <c r="F58" s="459">
        <f>'Fiche Données'!K44</f>
        <v>0</v>
      </c>
      <c r="G58" s="459">
        <f>'Fiche Données'!L44</f>
        <v>0</v>
      </c>
      <c r="H58" s="459">
        <f>'Fiche Données'!M44</f>
        <v>0</v>
      </c>
      <c r="I58" s="459">
        <f>'Fiche Données'!N44</f>
        <v>0</v>
      </c>
      <c r="J58" s="459">
        <f>'Fiche Données'!O44</f>
        <v>0</v>
      </c>
      <c r="K58" s="459">
        <f>'Fiche Données'!P44</f>
        <v>0</v>
      </c>
      <c r="L58" s="459">
        <f>'Fiche Données'!Q44</f>
        <v>0</v>
      </c>
      <c r="M58" s="459">
        <f>'Fiche Données'!R44</f>
        <v>0</v>
      </c>
      <c r="N58" s="459">
        <f>'Fiche Données'!S44</f>
        <v>0</v>
      </c>
      <c r="O58" s="459">
        <f>'Fiche Données'!T44</f>
        <v>0</v>
      </c>
      <c r="P58" s="459">
        <f>'Fiche Données'!U44</f>
        <v>0</v>
      </c>
      <c r="Q58" s="459">
        <f>'Fiche Données'!V44</f>
        <v>0</v>
      </c>
      <c r="R58" s="459">
        <f>'Fiche Données'!W44</f>
        <v>0</v>
      </c>
      <c r="S58" s="459">
        <f>'Fiche Données'!X44</f>
        <v>0</v>
      </c>
      <c r="T58" s="459">
        <f>'Fiche Données'!Y44</f>
        <v>0</v>
      </c>
      <c r="U58" s="459">
        <f>'Fiche Données'!Z44</f>
        <v>0</v>
      </c>
      <c r="V58" s="459">
        <f>'Fiche Données'!AA44</f>
        <v>0</v>
      </c>
      <c r="W58" s="459">
        <f>'Fiche Données'!AB44</f>
        <v>0</v>
      </c>
      <c r="X58" s="459">
        <f>'Fiche Données'!AC44</f>
        <v>0</v>
      </c>
      <c r="Y58" s="459">
        <f>'Fiche Données'!AD44</f>
        <v>0</v>
      </c>
      <c r="Z58" s="459">
        <f>'Fiche Données'!AE44</f>
        <v>0</v>
      </c>
      <c r="AA58" s="459">
        <f>'Fiche Données'!AF44</f>
        <v>0</v>
      </c>
      <c r="AB58" s="459">
        <f>'Fiche Données'!AG44</f>
        <v>0</v>
      </c>
      <c r="AC58" s="459">
        <f>'Fiche Données'!AH44</f>
        <v>0</v>
      </c>
      <c r="AD58" s="459">
        <f>'Fiche Données'!AI44</f>
        <v>0</v>
      </c>
      <c r="AE58" s="459">
        <f>'Fiche Données'!AJ44</f>
        <v>0</v>
      </c>
      <c r="AF58" s="459">
        <f>'Fiche Données'!AK44</f>
        <v>0</v>
      </c>
      <c r="AG58" s="459">
        <f>'Fiche Données'!AL44</f>
        <v>0</v>
      </c>
      <c r="AH58" s="459">
        <f>'Fiche Données'!AM44</f>
        <v>0</v>
      </c>
      <c r="AI58" s="459">
        <f>'Fiche Données'!AN44</f>
        <v>0</v>
      </c>
      <c r="AJ58" s="459">
        <f>'Fiche Données'!AO44</f>
        <v>0</v>
      </c>
      <c r="AK58" s="459">
        <f>'Fiche Données'!AP44</f>
        <v>0</v>
      </c>
      <c r="AL58" s="459">
        <f>'Fiche Données'!AQ44</f>
        <v>0</v>
      </c>
      <c r="AM58" s="459">
        <f>'Fiche Données'!AR44</f>
        <v>0</v>
      </c>
      <c r="AN58" s="459">
        <f>'Fiche Données'!AS44</f>
        <v>0</v>
      </c>
      <c r="AO58" s="459">
        <f>'Fiche Données'!AT44</f>
        <v>0</v>
      </c>
      <c r="AP58" s="459">
        <f>'Fiche Données'!AU44</f>
        <v>0</v>
      </c>
      <c r="AQ58" s="459">
        <f>'Fiche Données'!AV44</f>
        <v>0</v>
      </c>
      <c r="AR58" s="459">
        <f>'Fiche Données'!AW44</f>
        <v>0</v>
      </c>
      <c r="AS58" s="459">
        <f>'Fiche Données'!AX44</f>
        <v>0</v>
      </c>
      <c r="AT58" s="459">
        <f>'Fiche Données'!AY44</f>
        <v>0</v>
      </c>
      <c r="AU58" s="459">
        <f>'Fiche Données'!AZ44</f>
        <v>0</v>
      </c>
      <c r="AV58" s="459">
        <f>'Fiche Données'!BA44</f>
        <v>0</v>
      </c>
      <c r="AW58" s="459">
        <f>'Fiche Données'!BB44</f>
        <v>0</v>
      </c>
      <c r="AX58" s="459">
        <f>'Fiche Données'!BC44</f>
        <v>0</v>
      </c>
      <c r="AY58" s="459">
        <f>'Fiche Données'!BD44</f>
        <v>0</v>
      </c>
      <c r="AZ58" s="459">
        <f>'Fiche Données'!BE44</f>
        <v>0</v>
      </c>
      <c r="BA58" s="459">
        <f>'Fiche Données'!BF44</f>
        <v>0</v>
      </c>
      <c r="BB58" s="459">
        <f>'Fiche Données'!BG44</f>
        <v>0</v>
      </c>
      <c r="BC58" s="459">
        <f>'Fiche Données'!BH44</f>
        <v>0</v>
      </c>
      <c r="BD58" s="459">
        <f>'Fiche Données'!BI44</f>
        <v>0</v>
      </c>
      <c r="BE58" s="459">
        <f>'Fiche Données'!BJ44</f>
        <v>0</v>
      </c>
      <c r="BF58" s="459">
        <f>'Fiche Données'!BK44</f>
        <v>0</v>
      </c>
      <c r="BG58" s="459">
        <f>'Fiche Données'!BL44</f>
        <v>0</v>
      </c>
      <c r="BH58" s="459">
        <f>'Fiche Données'!BM44</f>
        <v>0</v>
      </c>
      <c r="BI58" s="459">
        <f>'Fiche Données'!BN44</f>
        <v>0</v>
      </c>
      <c r="BJ58" s="459">
        <f>'Fiche Données'!BO44</f>
        <v>0</v>
      </c>
      <c r="BK58" s="459">
        <f>'Fiche Données'!BP44</f>
        <v>0</v>
      </c>
      <c r="BL58" s="459">
        <f>'Fiche Données'!BQ44</f>
        <v>0</v>
      </c>
      <c r="BM58" s="459">
        <f>'Fiche Données'!BR44</f>
        <v>0</v>
      </c>
      <c r="BN58" s="459">
        <f>'Fiche Données'!BS44</f>
        <v>0</v>
      </c>
      <c r="BO58" s="459">
        <f>'Fiche Données'!BT44</f>
        <v>0</v>
      </c>
      <c r="BP58" s="459">
        <f>'Fiche Données'!BU44</f>
        <v>0</v>
      </c>
      <c r="BQ58" s="459">
        <f>'Fiche Données'!BV44</f>
        <v>0</v>
      </c>
      <c r="BR58" s="459">
        <f>'Fiche Données'!BW44</f>
        <v>0</v>
      </c>
      <c r="BS58" s="459">
        <f>'Fiche Données'!BX44</f>
        <v>0</v>
      </c>
      <c r="BT58" s="459">
        <f>'Fiche Données'!BY44</f>
        <v>0</v>
      </c>
      <c r="BU58" s="459">
        <f>'Fiche Données'!BZ44</f>
        <v>0</v>
      </c>
      <c r="BV58" s="459">
        <f>'Fiche Données'!CA44</f>
        <v>0</v>
      </c>
      <c r="BW58" s="459">
        <f>'Fiche Données'!CB44</f>
        <v>0</v>
      </c>
      <c r="BX58" s="459">
        <f>'Fiche Données'!CC44</f>
        <v>0</v>
      </c>
      <c r="BY58" s="459">
        <f>'Fiche Données'!CD44</f>
        <v>0</v>
      </c>
      <c r="BZ58" s="459">
        <f>'Fiche Données'!CE44</f>
        <v>0</v>
      </c>
      <c r="CA58" s="459">
        <f>'Fiche Données'!CF44</f>
        <v>0</v>
      </c>
      <c r="CB58" s="459">
        <f>'Fiche Données'!CG44</f>
        <v>0</v>
      </c>
      <c r="CC58" s="459">
        <f>'Fiche Données'!CH44</f>
        <v>0</v>
      </c>
      <c r="CD58" s="459">
        <f>'Fiche Données'!CI44</f>
        <v>0</v>
      </c>
      <c r="CE58" s="459">
        <f>'Fiche Données'!CJ44</f>
        <v>0</v>
      </c>
      <c r="CF58" s="459">
        <f>'Fiche Données'!CK44</f>
        <v>0</v>
      </c>
      <c r="CG58" s="459">
        <f>'Fiche Données'!CL44</f>
        <v>0</v>
      </c>
      <c r="CH58" s="459">
        <f>'Fiche Données'!CM44</f>
        <v>0</v>
      </c>
      <c r="CI58" s="459">
        <f>'Fiche Données'!CN44</f>
        <v>0</v>
      </c>
      <c r="CJ58" s="459">
        <f>'Fiche Données'!CO44</f>
        <v>0</v>
      </c>
      <c r="CK58" s="459">
        <f>'Fiche Données'!CP44</f>
        <v>0</v>
      </c>
      <c r="CL58" s="459">
        <f>'Fiche Données'!CQ44</f>
        <v>0</v>
      </c>
      <c r="CM58" s="459">
        <f>'Fiche Données'!CR44</f>
        <v>0</v>
      </c>
      <c r="CN58" s="459">
        <f>'Fiche Données'!CS44</f>
        <v>0</v>
      </c>
      <c r="CO58" s="459">
        <f>'Fiche Données'!CT44</f>
        <v>0</v>
      </c>
      <c r="CP58" s="459">
        <f>'Fiche Données'!CU44</f>
        <v>0</v>
      </c>
      <c r="CQ58" s="459">
        <f>'Fiche Données'!CV44</f>
        <v>0</v>
      </c>
      <c r="CR58" s="459">
        <f>'Fiche Données'!CW44</f>
        <v>0</v>
      </c>
      <c r="CS58" s="459">
        <f>'Fiche Données'!CX44</f>
        <v>0</v>
      </c>
      <c r="CT58" s="459">
        <f>'Fiche Données'!CY44</f>
        <v>0</v>
      </c>
      <c r="CU58" s="459">
        <f>'Fiche Données'!CZ44</f>
        <v>0</v>
      </c>
      <c r="CV58" s="459">
        <f>'Fiche Données'!DA44</f>
        <v>0</v>
      </c>
      <c r="CW58" s="459">
        <f>'Fiche Données'!DB44</f>
        <v>0</v>
      </c>
      <c r="CX58" s="459">
        <f>'Fiche Données'!DC44</f>
        <v>0</v>
      </c>
      <c r="CY58" s="459">
        <f>'Fiche Données'!DD44</f>
        <v>0</v>
      </c>
      <c r="CZ58" s="459">
        <f>'Fiche Données'!DE44</f>
        <v>0</v>
      </c>
      <c r="DA58" s="459">
        <f>'Fiche Données'!DF44</f>
        <v>0</v>
      </c>
      <c r="DB58" s="459">
        <f>'Fiche Données'!DG44</f>
        <v>0</v>
      </c>
      <c r="DC58" s="459">
        <f>'Fiche Données'!DH44</f>
        <v>0</v>
      </c>
      <c r="DD58" s="459">
        <f>'Fiche Données'!DI44</f>
        <v>0</v>
      </c>
      <c r="DE58" s="459">
        <f>'Fiche Données'!DJ44</f>
        <v>0</v>
      </c>
      <c r="DF58" s="459">
        <f>'Fiche Données'!DK44</f>
        <v>0</v>
      </c>
      <c r="DG58" s="459">
        <f>'Fiche Données'!DL44</f>
        <v>0</v>
      </c>
      <c r="DH58" s="459">
        <f>'Fiche Données'!DM44</f>
        <v>0</v>
      </c>
      <c r="DI58" s="459">
        <f>'Fiche Données'!DN44</f>
        <v>0</v>
      </c>
      <c r="DJ58" s="459">
        <f>'Fiche Données'!DO44</f>
        <v>0</v>
      </c>
      <c r="DK58" s="459">
        <f>'Fiche Données'!DP44</f>
        <v>0</v>
      </c>
      <c r="DL58" s="459">
        <f>'Fiche Données'!DQ44</f>
        <v>0</v>
      </c>
      <c r="DM58" s="459">
        <f>'Fiche Données'!DR44</f>
        <v>0</v>
      </c>
      <c r="DN58" s="459">
        <f>'Fiche Données'!DS44</f>
        <v>0</v>
      </c>
      <c r="DO58" s="459">
        <f>'Fiche Données'!DT44</f>
        <v>0</v>
      </c>
      <c r="DP58" s="511">
        <f>'Fiche Données'!DU44</f>
        <v>0</v>
      </c>
    </row>
    <row r="59" spans="1:120" x14ac:dyDescent="0.25">
      <c r="A59" s="516" t="s">
        <v>386</v>
      </c>
      <c r="B59" s="459">
        <f>'Fiche Données'!G45</f>
        <v>0</v>
      </c>
      <c r="C59" s="459">
        <f>'Fiche Données'!H45</f>
        <v>0</v>
      </c>
      <c r="D59" s="459">
        <f>'Fiche Données'!I45</f>
        <v>0</v>
      </c>
      <c r="E59" s="459">
        <f>'Fiche Données'!J45</f>
        <v>0</v>
      </c>
      <c r="F59" s="459">
        <f>'Fiche Données'!K45</f>
        <v>0</v>
      </c>
      <c r="G59" s="459">
        <f>'Fiche Données'!L45</f>
        <v>0</v>
      </c>
      <c r="H59" s="459">
        <f>'Fiche Données'!M45</f>
        <v>0</v>
      </c>
      <c r="I59" s="459">
        <f>'Fiche Données'!N45</f>
        <v>0</v>
      </c>
      <c r="J59" s="459">
        <f>'Fiche Données'!O45</f>
        <v>0</v>
      </c>
      <c r="K59" s="459">
        <f>'Fiche Données'!P45</f>
        <v>0</v>
      </c>
      <c r="L59" s="459">
        <f>'Fiche Données'!Q45</f>
        <v>0</v>
      </c>
      <c r="M59" s="459">
        <f>'Fiche Données'!R45</f>
        <v>0</v>
      </c>
      <c r="N59" s="459">
        <f>'Fiche Données'!S45</f>
        <v>0</v>
      </c>
      <c r="O59" s="459">
        <f>'Fiche Données'!T45</f>
        <v>0</v>
      </c>
      <c r="P59" s="459">
        <f>'Fiche Données'!U45</f>
        <v>0</v>
      </c>
      <c r="Q59" s="459">
        <f>'Fiche Données'!V45</f>
        <v>0</v>
      </c>
      <c r="R59" s="459">
        <f>'Fiche Données'!W45</f>
        <v>0</v>
      </c>
      <c r="S59" s="459">
        <f>'Fiche Données'!X45</f>
        <v>0</v>
      </c>
      <c r="T59" s="459">
        <f>'Fiche Données'!Y45</f>
        <v>0</v>
      </c>
      <c r="U59" s="459">
        <f>'Fiche Données'!Z45</f>
        <v>0</v>
      </c>
      <c r="V59" s="459">
        <f>'Fiche Données'!AA45</f>
        <v>0</v>
      </c>
      <c r="W59" s="459">
        <f>'Fiche Données'!AB45</f>
        <v>0</v>
      </c>
      <c r="X59" s="459">
        <f>'Fiche Données'!AC45</f>
        <v>0</v>
      </c>
      <c r="Y59" s="459">
        <f>'Fiche Données'!AD45</f>
        <v>0</v>
      </c>
      <c r="Z59" s="459">
        <f>'Fiche Données'!AE45</f>
        <v>0</v>
      </c>
      <c r="AA59" s="459">
        <f>'Fiche Données'!AF45</f>
        <v>0</v>
      </c>
      <c r="AB59" s="459">
        <f>'Fiche Données'!AG45</f>
        <v>0</v>
      </c>
      <c r="AC59" s="459">
        <f>'Fiche Données'!AH45</f>
        <v>0</v>
      </c>
      <c r="AD59" s="459">
        <f>'Fiche Données'!AI45</f>
        <v>0</v>
      </c>
      <c r="AE59" s="459">
        <f>'Fiche Données'!AJ45</f>
        <v>0</v>
      </c>
      <c r="AF59" s="459">
        <f>'Fiche Données'!AK45</f>
        <v>0</v>
      </c>
      <c r="AG59" s="459">
        <f>'Fiche Données'!AL45</f>
        <v>0</v>
      </c>
      <c r="AH59" s="459">
        <f>'Fiche Données'!AM45</f>
        <v>0</v>
      </c>
      <c r="AI59" s="459">
        <f>'Fiche Données'!AN45</f>
        <v>0</v>
      </c>
      <c r="AJ59" s="459">
        <f>'Fiche Données'!AO45</f>
        <v>0</v>
      </c>
      <c r="AK59" s="459">
        <f>'Fiche Données'!AP45</f>
        <v>0</v>
      </c>
      <c r="AL59" s="459">
        <f>'Fiche Données'!AQ45</f>
        <v>0</v>
      </c>
      <c r="AM59" s="459">
        <f>'Fiche Données'!AR45</f>
        <v>0</v>
      </c>
      <c r="AN59" s="459">
        <f>'Fiche Données'!AS45</f>
        <v>0</v>
      </c>
      <c r="AO59" s="459">
        <f>'Fiche Données'!AT45</f>
        <v>0</v>
      </c>
      <c r="AP59" s="459">
        <f>'Fiche Données'!AU45</f>
        <v>0</v>
      </c>
      <c r="AQ59" s="459">
        <f>'Fiche Données'!AV45</f>
        <v>0</v>
      </c>
      <c r="AR59" s="459">
        <f>'Fiche Données'!AW45</f>
        <v>0</v>
      </c>
      <c r="AS59" s="459">
        <f>'Fiche Données'!AX45</f>
        <v>0</v>
      </c>
      <c r="AT59" s="459">
        <f>'Fiche Données'!AY45</f>
        <v>0</v>
      </c>
      <c r="AU59" s="459">
        <f>'Fiche Données'!AZ45</f>
        <v>0</v>
      </c>
      <c r="AV59" s="459">
        <f>'Fiche Données'!BA45</f>
        <v>0</v>
      </c>
      <c r="AW59" s="459">
        <f>'Fiche Données'!BB45</f>
        <v>0</v>
      </c>
      <c r="AX59" s="459">
        <f>'Fiche Données'!BC45</f>
        <v>0</v>
      </c>
      <c r="AY59" s="459">
        <f>'Fiche Données'!BD45</f>
        <v>0</v>
      </c>
      <c r="AZ59" s="459">
        <f>'Fiche Données'!BE45</f>
        <v>0</v>
      </c>
      <c r="BA59" s="459">
        <f>'Fiche Données'!BF45</f>
        <v>0</v>
      </c>
      <c r="BB59" s="459">
        <f>'Fiche Données'!BG45</f>
        <v>0</v>
      </c>
      <c r="BC59" s="459">
        <f>'Fiche Données'!BH45</f>
        <v>0</v>
      </c>
      <c r="BD59" s="459">
        <f>'Fiche Données'!BI45</f>
        <v>0</v>
      </c>
      <c r="BE59" s="459">
        <f>'Fiche Données'!BJ45</f>
        <v>0</v>
      </c>
      <c r="BF59" s="459">
        <f>'Fiche Données'!BK45</f>
        <v>0</v>
      </c>
      <c r="BG59" s="459">
        <f>'Fiche Données'!BL45</f>
        <v>0</v>
      </c>
      <c r="BH59" s="459">
        <f>'Fiche Données'!BM45</f>
        <v>0</v>
      </c>
      <c r="BI59" s="459">
        <f>'Fiche Données'!BN45</f>
        <v>0</v>
      </c>
      <c r="BJ59" s="459">
        <f>'Fiche Données'!BO45</f>
        <v>0</v>
      </c>
      <c r="BK59" s="459">
        <f>'Fiche Données'!BP45</f>
        <v>0</v>
      </c>
      <c r="BL59" s="459">
        <f>'Fiche Données'!BQ45</f>
        <v>0</v>
      </c>
      <c r="BM59" s="459">
        <f>'Fiche Données'!BR45</f>
        <v>0</v>
      </c>
      <c r="BN59" s="459">
        <f>'Fiche Données'!BS45</f>
        <v>0</v>
      </c>
      <c r="BO59" s="459">
        <f>'Fiche Données'!BT45</f>
        <v>0</v>
      </c>
      <c r="BP59" s="459">
        <f>'Fiche Données'!BU45</f>
        <v>0</v>
      </c>
      <c r="BQ59" s="459">
        <f>'Fiche Données'!BV45</f>
        <v>0</v>
      </c>
      <c r="BR59" s="459">
        <f>'Fiche Données'!BW45</f>
        <v>0</v>
      </c>
      <c r="BS59" s="459">
        <f>'Fiche Données'!BX45</f>
        <v>0</v>
      </c>
      <c r="BT59" s="459">
        <f>'Fiche Données'!BY45</f>
        <v>0</v>
      </c>
      <c r="BU59" s="459">
        <f>'Fiche Données'!BZ45</f>
        <v>0</v>
      </c>
      <c r="BV59" s="459">
        <f>'Fiche Données'!CA45</f>
        <v>0</v>
      </c>
      <c r="BW59" s="459">
        <f>'Fiche Données'!CB45</f>
        <v>0</v>
      </c>
      <c r="BX59" s="459">
        <f>'Fiche Données'!CC45</f>
        <v>0</v>
      </c>
      <c r="BY59" s="459">
        <f>'Fiche Données'!CD45</f>
        <v>0</v>
      </c>
      <c r="BZ59" s="459">
        <f>'Fiche Données'!CE45</f>
        <v>0</v>
      </c>
      <c r="CA59" s="459">
        <f>'Fiche Données'!CF45</f>
        <v>0</v>
      </c>
      <c r="CB59" s="459">
        <f>'Fiche Données'!CG45</f>
        <v>0</v>
      </c>
      <c r="CC59" s="459">
        <f>'Fiche Données'!CH45</f>
        <v>0</v>
      </c>
      <c r="CD59" s="459">
        <f>'Fiche Données'!CI45</f>
        <v>0</v>
      </c>
      <c r="CE59" s="459">
        <f>'Fiche Données'!CJ45</f>
        <v>0</v>
      </c>
      <c r="CF59" s="459">
        <f>'Fiche Données'!CK45</f>
        <v>0</v>
      </c>
      <c r="CG59" s="459">
        <f>'Fiche Données'!CL45</f>
        <v>0</v>
      </c>
      <c r="CH59" s="459">
        <f>'Fiche Données'!CM45</f>
        <v>0</v>
      </c>
      <c r="CI59" s="459">
        <f>'Fiche Données'!CN45</f>
        <v>0</v>
      </c>
      <c r="CJ59" s="459">
        <f>'Fiche Données'!CO45</f>
        <v>0</v>
      </c>
      <c r="CK59" s="459">
        <f>'Fiche Données'!CP45</f>
        <v>0</v>
      </c>
      <c r="CL59" s="459">
        <f>'Fiche Données'!CQ45</f>
        <v>0</v>
      </c>
      <c r="CM59" s="459">
        <f>'Fiche Données'!CR45</f>
        <v>0</v>
      </c>
      <c r="CN59" s="459">
        <f>'Fiche Données'!CS45</f>
        <v>0</v>
      </c>
      <c r="CO59" s="459">
        <f>'Fiche Données'!CT45</f>
        <v>0</v>
      </c>
      <c r="CP59" s="459">
        <f>'Fiche Données'!CU45</f>
        <v>0</v>
      </c>
      <c r="CQ59" s="459">
        <f>'Fiche Données'!CV45</f>
        <v>0</v>
      </c>
      <c r="CR59" s="459">
        <f>'Fiche Données'!CW45</f>
        <v>0</v>
      </c>
      <c r="CS59" s="459">
        <f>'Fiche Données'!CX45</f>
        <v>0</v>
      </c>
      <c r="CT59" s="459">
        <f>'Fiche Données'!CY45</f>
        <v>0</v>
      </c>
      <c r="CU59" s="459">
        <f>'Fiche Données'!CZ45</f>
        <v>0</v>
      </c>
      <c r="CV59" s="459">
        <f>'Fiche Données'!DA45</f>
        <v>0</v>
      </c>
      <c r="CW59" s="459">
        <f>'Fiche Données'!DB45</f>
        <v>0</v>
      </c>
      <c r="CX59" s="459">
        <f>'Fiche Données'!DC45</f>
        <v>0</v>
      </c>
      <c r="CY59" s="459">
        <f>'Fiche Données'!DD45</f>
        <v>0</v>
      </c>
      <c r="CZ59" s="459">
        <f>'Fiche Données'!DE45</f>
        <v>0</v>
      </c>
      <c r="DA59" s="459">
        <f>'Fiche Données'!DF45</f>
        <v>0</v>
      </c>
      <c r="DB59" s="459">
        <f>'Fiche Données'!DG45</f>
        <v>0</v>
      </c>
      <c r="DC59" s="459">
        <f>'Fiche Données'!DH45</f>
        <v>0</v>
      </c>
      <c r="DD59" s="459">
        <f>'Fiche Données'!DI45</f>
        <v>0</v>
      </c>
      <c r="DE59" s="459">
        <f>'Fiche Données'!DJ45</f>
        <v>0</v>
      </c>
      <c r="DF59" s="459">
        <f>'Fiche Données'!DK45</f>
        <v>0</v>
      </c>
      <c r="DG59" s="459">
        <f>'Fiche Données'!DL45</f>
        <v>0</v>
      </c>
      <c r="DH59" s="459">
        <f>'Fiche Données'!DM45</f>
        <v>0</v>
      </c>
      <c r="DI59" s="459">
        <f>'Fiche Données'!DN45</f>
        <v>0</v>
      </c>
      <c r="DJ59" s="459">
        <f>'Fiche Données'!DO45</f>
        <v>0</v>
      </c>
      <c r="DK59" s="459">
        <f>'Fiche Données'!DP45</f>
        <v>0</v>
      </c>
      <c r="DL59" s="459">
        <f>'Fiche Données'!DQ45</f>
        <v>0</v>
      </c>
      <c r="DM59" s="459">
        <f>'Fiche Données'!DR45</f>
        <v>0</v>
      </c>
      <c r="DN59" s="459">
        <f>'Fiche Données'!DS45</f>
        <v>0</v>
      </c>
      <c r="DO59" s="459">
        <f>'Fiche Données'!DT45</f>
        <v>0</v>
      </c>
      <c r="DP59" s="511">
        <f>'Fiche Données'!DU45</f>
        <v>0</v>
      </c>
    </row>
    <row r="60" spans="1:120" ht="7.5" customHeight="1" x14ac:dyDescent="0.25">
      <c r="A60" s="516"/>
      <c r="DP60" s="511"/>
    </row>
    <row r="61" spans="1:120" x14ac:dyDescent="0.25">
      <c r="A61" s="516" t="s">
        <v>387</v>
      </c>
      <c r="B61" s="459">
        <f>'Fiche Données'!G46</f>
        <v>0</v>
      </c>
      <c r="C61" s="459">
        <f>'Fiche Données'!H46</f>
        <v>0</v>
      </c>
      <c r="D61" s="459">
        <f>'Fiche Données'!I46</f>
        <v>0</v>
      </c>
      <c r="E61" s="459">
        <f>'Fiche Données'!J46</f>
        <v>0</v>
      </c>
      <c r="F61" s="459">
        <f>'Fiche Données'!K46</f>
        <v>0</v>
      </c>
      <c r="G61" s="459">
        <f>'Fiche Données'!L46</f>
        <v>0</v>
      </c>
      <c r="H61" s="459">
        <f>'Fiche Données'!M46</f>
        <v>0</v>
      </c>
      <c r="I61" s="459">
        <f>'Fiche Données'!N46</f>
        <v>0</v>
      </c>
      <c r="J61" s="459">
        <f>'Fiche Données'!O46</f>
        <v>0</v>
      </c>
      <c r="K61" s="459">
        <f>'Fiche Données'!P46</f>
        <v>0</v>
      </c>
      <c r="L61" s="459">
        <f>'Fiche Données'!Q46</f>
        <v>0</v>
      </c>
      <c r="M61" s="459">
        <f>'Fiche Données'!R46</f>
        <v>0</v>
      </c>
      <c r="N61" s="459">
        <f>'Fiche Données'!S46</f>
        <v>0</v>
      </c>
      <c r="O61" s="459">
        <f>'Fiche Données'!T46</f>
        <v>0</v>
      </c>
      <c r="P61" s="459">
        <f>'Fiche Données'!U46</f>
        <v>0</v>
      </c>
      <c r="Q61" s="459">
        <f>'Fiche Données'!V46</f>
        <v>0</v>
      </c>
      <c r="R61" s="459">
        <f>'Fiche Données'!W46</f>
        <v>0</v>
      </c>
      <c r="S61" s="459">
        <f>'Fiche Données'!X46</f>
        <v>0</v>
      </c>
      <c r="T61" s="459">
        <f>'Fiche Données'!Y46</f>
        <v>0</v>
      </c>
      <c r="U61" s="459">
        <f>'Fiche Données'!Z46</f>
        <v>0</v>
      </c>
      <c r="V61" s="459">
        <f>'Fiche Données'!AA46</f>
        <v>0</v>
      </c>
      <c r="W61" s="459">
        <f>'Fiche Données'!AB46</f>
        <v>0</v>
      </c>
      <c r="X61" s="459">
        <f>'Fiche Données'!AC46</f>
        <v>0</v>
      </c>
      <c r="Y61" s="459">
        <f>'Fiche Données'!AD46</f>
        <v>0</v>
      </c>
      <c r="Z61" s="459">
        <f>'Fiche Données'!AE46</f>
        <v>0</v>
      </c>
      <c r="AA61" s="459">
        <f>'Fiche Données'!AF46</f>
        <v>0</v>
      </c>
      <c r="AB61" s="459">
        <f>'Fiche Données'!AG46</f>
        <v>0</v>
      </c>
      <c r="AC61" s="459">
        <f>'Fiche Données'!AH46</f>
        <v>0</v>
      </c>
      <c r="AD61" s="459">
        <f>'Fiche Données'!AI46</f>
        <v>0</v>
      </c>
      <c r="AE61" s="459">
        <f>'Fiche Données'!AJ46</f>
        <v>0</v>
      </c>
      <c r="AF61" s="459">
        <f>'Fiche Données'!AK46</f>
        <v>0</v>
      </c>
      <c r="AG61" s="459">
        <f>'Fiche Données'!AL46</f>
        <v>0</v>
      </c>
      <c r="AH61" s="459">
        <f>'Fiche Données'!AM46</f>
        <v>0</v>
      </c>
      <c r="AI61" s="459">
        <f>'Fiche Données'!AN46</f>
        <v>0</v>
      </c>
      <c r="AJ61" s="459">
        <f>'Fiche Données'!AO46</f>
        <v>0</v>
      </c>
      <c r="AK61" s="459">
        <f>'Fiche Données'!AP46</f>
        <v>0</v>
      </c>
      <c r="AL61" s="459">
        <f>'Fiche Données'!AQ46</f>
        <v>0</v>
      </c>
      <c r="AM61" s="459">
        <f>'Fiche Données'!AR46</f>
        <v>0</v>
      </c>
      <c r="AN61" s="459">
        <f>'Fiche Données'!AS46</f>
        <v>0</v>
      </c>
      <c r="AO61" s="459">
        <f>'Fiche Données'!AT46</f>
        <v>0</v>
      </c>
      <c r="AP61" s="459">
        <f>'Fiche Données'!AU46</f>
        <v>0</v>
      </c>
      <c r="AQ61" s="459">
        <f>'Fiche Données'!AV46</f>
        <v>0</v>
      </c>
      <c r="AR61" s="459">
        <f>'Fiche Données'!AW46</f>
        <v>0</v>
      </c>
      <c r="AS61" s="459">
        <f>'Fiche Données'!AX46</f>
        <v>0</v>
      </c>
      <c r="AT61" s="459">
        <f>'Fiche Données'!AY46</f>
        <v>0</v>
      </c>
      <c r="AU61" s="459">
        <f>'Fiche Données'!AZ46</f>
        <v>0</v>
      </c>
      <c r="AV61" s="459">
        <f>'Fiche Données'!BA46</f>
        <v>0</v>
      </c>
      <c r="AW61" s="459">
        <f>'Fiche Données'!BB46</f>
        <v>0</v>
      </c>
      <c r="AX61" s="459">
        <f>'Fiche Données'!BC46</f>
        <v>0</v>
      </c>
      <c r="AY61" s="459">
        <f>'Fiche Données'!BD46</f>
        <v>0</v>
      </c>
      <c r="AZ61" s="459">
        <f>'Fiche Données'!BE46</f>
        <v>0</v>
      </c>
      <c r="BA61" s="459">
        <f>'Fiche Données'!BF46</f>
        <v>0</v>
      </c>
      <c r="BB61" s="459">
        <f>'Fiche Données'!BG46</f>
        <v>0</v>
      </c>
      <c r="BC61" s="459">
        <f>'Fiche Données'!BH46</f>
        <v>0</v>
      </c>
      <c r="BD61" s="459">
        <f>'Fiche Données'!BI46</f>
        <v>0</v>
      </c>
      <c r="BE61" s="459">
        <f>'Fiche Données'!BJ46</f>
        <v>0</v>
      </c>
      <c r="BF61" s="459">
        <f>'Fiche Données'!BK46</f>
        <v>0</v>
      </c>
      <c r="BG61" s="459">
        <f>'Fiche Données'!BL46</f>
        <v>0</v>
      </c>
      <c r="BH61" s="459">
        <f>'Fiche Données'!BM46</f>
        <v>0</v>
      </c>
      <c r="BI61" s="459">
        <f>'Fiche Données'!BN46</f>
        <v>0</v>
      </c>
      <c r="BJ61" s="459">
        <f>'Fiche Données'!BO46</f>
        <v>0</v>
      </c>
      <c r="BK61" s="459">
        <f>'Fiche Données'!BP46</f>
        <v>0</v>
      </c>
      <c r="BL61" s="459">
        <f>'Fiche Données'!BQ46</f>
        <v>0</v>
      </c>
      <c r="BM61" s="459">
        <f>'Fiche Données'!BR46</f>
        <v>0</v>
      </c>
      <c r="BN61" s="459">
        <f>'Fiche Données'!BS46</f>
        <v>0</v>
      </c>
      <c r="BO61" s="459">
        <f>'Fiche Données'!BT46</f>
        <v>0</v>
      </c>
      <c r="BP61" s="459">
        <f>'Fiche Données'!BU46</f>
        <v>0</v>
      </c>
      <c r="BQ61" s="459">
        <f>'Fiche Données'!BV46</f>
        <v>0</v>
      </c>
      <c r="BR61" s="459">
        <f>'Fiche Données'!BW46</f>
        <v>0</v>
      </c>
      <c r="BS61" s="459">
        <f>'Fiche Données'!BX46</f>
        <v>0</v>
      </c>
      <c r="BT61" s="459">
        <f>'Fiche Données'!BY46</f>
        <v>0</v>
      </c>
      <c r="BU61" s="459">
        <f>'Fiche Données'!BZ46</f>
        <v>0</v>
      </c>
      <c r="BV61" s="459">
        <f>'Fiche Données'!CA46</f>
        <v>0</v>
      </c>
      <c r="BW61" s="459">
        <f>'Fiche Données'!CB46</f>
        <v>0</v>
      </c>
      <c r="BX61" s="459">
        <f>'Fiche Données'!CC46</f>
        <v>0</v>
      </c>
      <c r="BY61" s="459">
        <f>'Fiche Données'!CD46</f>
        <v>0</v>
      </c>
      <c r="BZ61" s="459">
        <f>'Fiche Données'!CE46</f>
        <v>0</v>
      </c>
      <c r="CA61" s="459">
        <f>'Fiche Données'!CF46</f>
        <v>0</v>
      </c>
      <c r="CB61" s="459">
        <f>'Fiche Données'!CG46</f>
        <v>0</v>
      </c>
      <c r="CC61" s="459">
        <f>'Fiche Données'!CH46</f>
        <v>0</v>
      </c>
      <c r="CD61" s="459">
        <f>'Fiche Données'!CI46</f>
        <v>0</v>
      </c>
      <c r="CE61" s="459">
        <f>'Fiche Données'!CJ46</f>
        <v>0</v>
      </c>
      <c r="CF61" s="459">
        <f>'Fiche Données'!CK46</f>
        <v>0</v>
      </c>
      <c r="CG61" s="459">
        <f>'Fiche Données'!CL46</f>
        <v>0</v>
      </c>
      <c r="CH61" s="459">
        <f>'Fiche Données'!CM46</f>
        <v>0</v>
      </c>
      <c r="CI61" s="459">
        <f>'Fiche Données'!CN46</f>
        <v>0</v>
      </c>
      <c r="CJ61" s="459">
        <f>'Fiche Données'!CO46</f>
        <v>0</v>
      </c>
      <c r="CK61" s="459">
        <f>'Fiche Données'!CP46</f>
        <v>0</v>
      </c>
      <c r="CL61" s="459">
        <f>'Fiche Données'!CQ46</f>
        <v>0</v>
      </c>
      <c r="CM61" s="459">
        <f>'Fiche Données'!CR46</f>
        <v>0</v>
      </c>
      <c r="CN61" s="459">
        <f>'Fiche Données'!CS46</f>
        <v>0</v>
      </c>
      <c r="CO61" s="459">
        <f>'Fiche Données'!CT46</f>
        <v>0</v>
      </c>
      <c r="CP61" s="459">
        <f>'Fiche Données'!CU46</f>
        <v>0</v>
      </c>
      <c r="CQ61" s="459">
        <f>'Fiche Données'!CV46</f>
        <v>0</v>
      </c>
      <c r="CR61" s="459">
        <f>'Fiche Données'!CW46</f>
        <v>0</v>
      </c>
      <c r="CS61" s="459">
        <f>'Fiche Données'!CX46</f>
        <v>0</v>
      </c>
      <c r="CT61" s="459">
        <f>'Fiche Données'!CY46</f>
        <v>0</v>
      </c>
      <c r="CU61" s="459">
        <f>'Fiche Données'!CZ46</f>
        <v>0</v>
      </c>
      <c r="CV61" s="459">
        <f>'Fiche Données'!DA46</f>
        <v>0</v>
      </c>
      <c r="CW61" s="459">
        <f>'Fiche Données'!DB46</f>
        <v>0</v>
      </c>
      <c r="CX61" s="459">
        <f>'Fiche Données'!DC46</f>
        <v>0</v>
      </c>
      <c r="CY61" s="459">
        <f>'Fiche Données'!DD46</f>
        <v>0</v>
      </c>
      <c r="CZ61" s="459">
        <f>'Fiche Données'!DE46</f>
        <v>0</v>
      </c>
      <c r="DA61" s="459">
        <f>'Fiche Données'!DF46</f>
        <v>0</v>
      </c>
      <c r="DB61" s="459">
        <f>'Fiche Données'!DG46</f>
        <v>0</v>
      </c>
      <c r="DC61" s="459">
        <f>'Fiche Données'!DH46</f>
        <v>0</v>
      </c>
      <c r="DD61" s="459">
        <f>'Fiche Données'!DI46</f>
        <v>0</v>
      </c>
      <c r="DE61" s="459">
        <f>'Fiche Données'!DJ46</f>
        <v>0</v>
      </c>
      <c r="DF61" s="459">
        <f>'Fiche Données'!DK46</f>
        <v>0</v>
      </c>
      <c r="DG61" s="459">
        <f>'Fiche Données'!DL46</f>
        <v>0</v>
      </c>
      <c r="DH61" s="459">
        <f>'Fiche Données'!DM46</f>
        <v>0</v>
      </c>
      <c r="DI61" s="459">
        <f>'Fiche Données'!DN46</f>
        <v>0</v>
      </c>
      <c r="DJ61" s="459">
        <f>'Fiche Données'!DO46</f>
        <v>0</v>
      </c>
      <c r="DK61" s="459">
        <f>'Fiche Données'!DP46</f>
        <v>0</v>
      </c>
      <c r="DL61" s="459">
        <f>'Fiche Données'!DQ46</f>
        <v>0</v>
      </c>
      <c r="DM61" s="459">
        <f>'Fiche Données'!DR46</f>
        <v>0</v>
      </c>
      <c r="DN61" s="459">
        <f>'Fiche Données'!DS46</f>
        <v>0</v>
      </c>
      <c r="DO61" s="459">
        <f>'Fiche Données'!DT46</f>
        <v>0</v>
      </c>
      <c r="DP61" s="511">
        <f>'Fiche Données'!DU46</f>
        <v>0</v>
      </c>
    </row>
    <row r="62" spans="1:120" x14ac:dyDescent="0.25">
      <c r="A62" s="516" t="s">
        <v>388</v>
      </c>
      <c r="B62" s="459">
        <f>'Fiche Données'!G47</f>
        <v>0</v>
      </c>
      <c r="C62" s="459">
        <f>'Fiche Données'!H47</f>
        <v>0</v>
      </c>
      <c r="D62" s="459">
        <f>'Fiche Données'!I47</f>
        <v>0</v>
      </c>
      <c r="E62" s="459">
        <f>'Fiche Données'!J47</f>
        <v>0</v>
      </c>
      <c r="F62" s="459">
        <f>'Fiche Données'!K47</f>
        <v>0</v>
      </c>
      <c r="G62" s="459">
        <f>'Fiche Données'!L47</f>
        <v>0</v>
      </c>
      <c r="H62" s="459">
        <f>'Fiche Données'!M47</f>
        <v>0</v>
      </c>
      <c r="I62" s="459">
        <f>'Fiche Données'!N47</f>
        <v>0</v>
      </c>
      <c r="J62" s="459">
        <f>'Fiche Données'!O47</f>
        <v>0</v>
      </c>
      <c r="K62" s="459">
        <f>'Fiche Données'!P47</f>
        <v>0</v>
      </c>
      <c r="L62" s="459">
        <f>'Fiche Données'!Q47</f>
        <v>0</v>
      </c>
      <c r="M62" s="459">
        <f>'Fiche Données'!R47</f>
        <v>0</v>
      </c>
      <c r="N62" s="459">
        <f>'Fiche Données'!S47</f>
        <v>0</v>
      </c>
      <c r="O62" s="459">
        <f>'Fiche Données'!T47</f>
        <v>0</v>
      </c>
      <c r="P62" s="459">
        <f>'Fiche Données'!U47</f>
        <v>0</v>
      </c>
      <c r="Q62" s="459">
        <f>'Fiche Données'!V47</f>
        <v>0</v>
      </c>
      <c r="R62" s="459">
        <f>'Fiche Données'!W47</f>
        <v>0</v>
      </c>
      <c r="S62" s="459">
        <f>'Fiche Données'!X47</f>
        <v>0</v>
      </c>
      <c r="T62" s="459">
        <f>'Fiche Données'!Y47</f>
        <v>0</v>
      </c>
      <c r="U62" s="459">
        <f>'Fiche Données'!Z47</f>
        <v>0</v>
      </c>
      <c r="V62" s="459">
        <f>'Fiche Données'!AA47</f>
        <v>0</v>
      </c>
      <c r="W62" s="459">
        <f>'Fiche Données'!AB47</f>
        <v>0</v>
      </c>
      <c r="X62" s="459">
        <f>'Fiche Données'!AC47</f>
        <v>0</v>
      </c>
      <c r="Y62" s="459">
        <f>'Fiche Données'!AD47</f>
        <v>0</v>
      </c>
      <c r="Z62" s="459">
        <f>'Fiche Données'!AE47</f>
        <v>0</v>
      </c>
      <c r="AA62" s="459">
        <f>'Fiche Données'!AF47</f>
        <v>0</v>
      </c>
      <c r="AB62" s="459">
        <f>'Fiche Données'!AG47</f>
        <v>0</v>
      </c>
      <c r="AC62" s="459">
        <f>'Fiche Données'!AH47</f>
        <v>0</v>
      </c>
      <c r="AD62" s="459">
        <f>'Fiche Données'!AI47</f>
        <v>0</v>
      </c>
      <c r="AE62" s="459">
        <f>'Fiche Données'!AJ47</f>
        <v>0</v>
      </c>
      <c r="AF62" s="459">
        <f>'Fiche Données'!AK47</f>
        <v>0</v>
      </c>
      <c r="AG62" s="459">
        <f>'Fiche Données'!AL47</f>
        <v>0</v>
      </c>
      <c r="AH62" s="459">
        <f>'Fiche Données'!AM47</f>
        <v>0</v>
      </c>
      <c r="AI62" s="459">
        <f>'Fiche Données'!AN47</f>
        <v>0</v>
      </c>
      <c r="AJ62" s="459">
        <f>'Fiche Données'!AO47</f>
        <v>0</v>
      </c>
      <c r="AK62" s="459">
        <f>'Fiche Données'!AP47</f>
        <v>0</v>
      </c>
      <c r="AL62" s="459">
        <f>'Fiche Données'!AQ47</f>
        <v>0</v>
      </c>
      <c r="AM62" s="459">
        <f>'Fiche Données'!AR47</f>
        <v>0</v>
      </c>
      <c r="AN62" s="459">
        <f>'Fiche Données'!AS47</f>
        <v>0</v>
      </c>
      <c r="AO62" s="459">
        <f>'Fiche Données'!AT47</f>
        <v>0</v>
      </c>
      <c r="AP62" s="459">
        <f>'Fiche Données'!AU47</f>
        <v>0</v>
      </c>
      <c r="AQ62" s="459">
        <f>'Fiche Données'!AV47</f>
        <v>0</v>
      </c>
      <c r="AR62" s="459">
        <f>'Fiche Données'!AW47</f>
        <v>0</v>
      </c>
      <c r="AS62" s="459">
        <f>'Fiche Données'!AX47</f>
        <v>0</v>
      </c>
      <c r="AT62" s="459">
        <f>'Fiche Données'!AY47</f>
        <v>0</v>
      </c>
      <c r="AU62" s="459">
        <f>'Fiche Données'!AZ47</f>
        <v>0</v>
      </c>
      <c r="AV62" s="459">
        <f>'Fiche Données'!BA47</f>
        <v>0</v>
      </c>
      <c r="AW62" s="459">
        <f>'Fiche Données'!BB47</f>
        <v>0</v>
      </c>
      <c r="AX62" s="459">
        <f>'Fiche Données'!BC47</f>
        <v>0</v>
      </c>
      <c r="AY62" s="459">
        <f>'Fiche Données'!BD47</f>
        <v>0</v>
      </c>
      <c r="AZ62" s="459">
        <f>'Fiche Données'!BE47</f>
        <v>0</v>
      </c>
      <c r="BA62" s="459">
        <f>'Fiche Données'!BF47</f>
        <v>0</v>
      </c>
      <c r="BB62" s="459">
        <f>'Fiche Données'!BG47</f>
        <v>0</v>
      </c>
      <c r="BC62" s="459">
        <f>'Fiche Données'!BH47</f>
        <v>0</v>
      </c>
      <c r="BD62" s="459">
        <f>'Fiche Données'!BI47</f>
        <v>0</v>
      </c>
      <c r="BE62" s="459">
        <f>'Fiche Données'!BJ47</f>
        <v>0</v>
      </c>
      <c r="BF62" s="459">
        <f>'Fiche Données'!BK47</f>
        <v>0</v>
      </c>
      <c r="BG62" s="459">
        <f>'Fiche Données'!BL47</f>
        <v>0</v>
      </c>
      <c r="BH62" s="459">
        <f>'Fiche Données'!BM47</f>
        <v>0</v>
      </c>
      <c r="BI62" s="459">
        <f>'Fiche Données'!BN47</f>
        <v>0</v>
      </c>
      <c r="BJ62" s="459">
        <f>'Fiche Données'!BO47</f>
        <v>0</v>
      </c>
      <c r="BK62" s="459">
        <f>'Fiche Données'!BP47</f>
        <v>0</v>
      </c>
      <c r="BL62" s="459">
        <f>'Fiche Données'!BQ47</f>
        <v>0</v>
      </c>
      <c r="BM62" s="459">
        <f>'Fiche Données'!BR47</f>
        <v>0</v>
      </c>
      <c r="BN62" s="459">
        <f>'Fiche Données'!BS47</f>
        <v>0</v>
      </c>
      <c r="BO62" s="459">
        <f>'Fiche Données'!BT47</f>
        <v>0</v>
      </c>
      <c r="BP62" s="459">
        <f>'Fiche Données'!BU47</f>
        <v>0</v>
      </c>
      <c r="BQ62" s="459">
        <f>'Fiche Données'!BV47</f>
        <v>0</v>
      </c>
      <c r="BR62" s="459">
        <f>'Fiche Données'!BW47</f>
        <v>0</v>
      </c>
      <c r="BS62" s="459">
        <f>'Fiche Données'!BX47</f>
        <v>0</v>
      </c>
      <c r="BT62" s="459">
        <f>'Fiche Données'!BY47</f>
        <v>0</v>
      </c>
      <c r="BU62" s="459">
        <f>'Fiche Données'!BZ47</f>
        <v>0</v>
      </c>
      <c r="BV62" s="459">
        <f>'Fiche Données'!CA47</f>
        <v>0</v>
      </c>
      <c r="BW62" s="459">
        <f>'Fiche Données'!CB47</f>
        <v>0</v>
      </c>
      <c r="BX62" s="459">
        <f>'Fiche Données'!CC47</f>
        <v>0</v>
      </c>
      <c r="BY62" s="459">
        <f>'Fiche Données'!CD47</f>
        <v>0</v>
      </c>
      <c r="BZ62" s="459">
        <f>'Fiche Données'!CE47</f>
        <v>0</v>
      </c>
      <c r="CA62" s="459">
        <f>'Fiche Données'!CF47</f>
        <v>0</v>
      </c>
      <c r="CB62" s="459">
        <f>'Fiche Données'!CG47</f>
        <v>0</v>
      </c>
      <c r="CC62" s="459">
        <f>'Fiche Données'!CH47</f>
        <v>0</v>
      </c>
      <c r="CD62" s="459">
        <f>'Fiche Données'!CI47</f>
        <v>0</v>
      </c>
      <c r="CE62" s="459">
        <f>'Fiche Données'!CJ47</f>
        <v>0</v>
      </c>
      <c r="CF62" s="459">
        <f>'Fiche Données'!CK47</f>
        <v>0</v>
      </c>
      <c r="CG62" s="459">
        <f>'Fiche Données'!CL47</f>
        <v>0</v>
      </c>
      <c r="CH62" s="459">
        <f>'Fiche Données'!CM47</f>
        <v>0</v>
      </c>
      <c r="CI62" s="459">
        <f>'Fiche Données'!CN47</f>
        <v>0</v>
      </c>
      <c r="CJ62" s="459">
        <f>'Fiche Données'!CO47</f>
        <v>0</v>
      </c>
      <c r="CK62" s="459">
        <f>'Fiche Données'!CP47</f>
        <v>0</v>
      </c>
      <c r="CL62" s="459">
        <f>'Fiche Données'!CQ47</f>
        <v>0</v>
      </c>
      <c r="CM62" s="459">
        <f>'Fiche Données'!CR47</f>
        <v>0</v>
      </c>
      <c r="CN62" s="459">
        <f>'Fiche Données'!CS47</f>
        <v>0</v>
      </c>
      <c r="CO62" s="459">
        <f>'Fiche Données'!CT47</f>
        <v>0</v>
      </c>
      <c r="CP62" s="459">
        <f>'Fiche Données'!CU47</f>
        <v>0</v>
      </c>
      <c r="CQ62" s="459">
        <f>'Fiche Données'!CV47</f>
        <v>0</v>
      </c>
      <c r="CR62" s="459">
        <f>'Fiche Données'!CW47</f>
        <v>0</v>
      </c>
      <c r="CS62" s="459">
        <f>'Fiche Données'!CX47</f>
        <v>0</v>
      </c>
      <c r="CT62" s="459">
        <f>'Fiche Données'!CY47</f>
        <v>0</v>
      </c>
      <c r="CU62" s="459">
        <f>'Fiche Données'!CZ47</f>
        <v>0</v>
      </c>
      <c r="CV62" s="459">
        <f>'Fiche Données'!DA47</f>
        <v>0</v>
      </c>
      <c r="CW62" s="459">
        <f>'Fiche Données'!DB47</f>
        <v>0</v>
      </c>
      <c r="CX62" s="459">
        <f>'Fiche Données'!DC47</f>
        <v>0</v>
      </c>
      <c r="CY62" s="459">
        <f>'Fiche Données'!DD47</f>
        <v>0</v>
      </c>
      <c r="CZ62" s="459">
        <f>'Fiche Données'!DE47</f>
        <v>0</v>
      </c>
      <c r="DA62" s="459">
        <f>'Fiche Données'!DF47</f>
        <v>0</v>
      </c>
      <c r="DB62" s="459">
        <f>'Fiche Données'!DG47</f>
        <v>0</v>
      </c>
      <c r="DC62" s="459">
        <f>'Fiche Données'!DH47</f>
        <v>0</v>
      </c>
      <c r="DD62" s="459">
        <f>'Fiche Données'!DI47</f>
        <v>0</v>
      </c>
      <c r="DE62" s="459">
        <f>'Fiche Données'!DJ47</f>
        <v>0</v>
      </c>
      <c r="DF62" s="459">
        <f>'Fiche Données'!DK47</f>
        <v>0</v>
      </c>
      <c r="DG62" s="459">
        <f>'Fiche Données'!DL47</f>
        <v>0</v>
      </c>
      <c r="DH62" s="459">
        <f>'Fiche Données'!DM47</f>
        <v>0</v>
      </c>
      <c r="DI62" s="459">
        <f>'Fiche Données'!DN47</f>
        <v>0</v>
      </c>
      <c r="DJ62" s="459">
        <f>'Fiche Données'!DO47</f>
        <v>0</v>
      </c>
      <c r="DK62" s="459">
        <f>'Fiche Données'!DP47</f>
        <v>0</v>
      </c>
      <c r="DL62" s="459">
        <f>'Fiche Données'!DQ47</f>
        <v>0</v>
      </c>
      <c r="DM62" s="459">
        <f>'Fiche Données'!DR47</f>
        <v>0</v>
      </c>
      <c r="DN62" s="459">
        <f>'Fiche Données'!DS47</f>
        <v>0</v>
      </c>
      <c r="DO62" s="459">
        <f>'Fiche Données'!DT47</f>
        <v>0</v>
      </c>
      <c r="DP62" s="511">
        <f>'Fiche Données'!DU47</f>
        <v>0</v>
      </c>
    </row>
    <row r="63" spans="1:120" x14ac:dyDescent="0.25">
      <c r="A63" s="516" t="s">
        <v>389</v>
      </c>
      <c r="B63" s="459">
        <f>'Fiche Données'!G48</f>
        <v>0</v>
      </c>
      <c r="C63" s="459">
        <f>'Fiche Données'!H48</f>
        <v>0</v>
      </c>
      <c r="D63" s="459">
        <f>'Fiche Données'!I48</f>
        <v>0</v>
      </c>
      <c r="E63" s="459">
        <f>'Fiche Données'!J48</f>
        <v>0</v>
      </c>
      <c r="F63" s="459">
        <f>'Fiche Données'!K48</f>
        <v>0</v>
      </c>
      <c r="G63" s="459">
        <f>'Fiche Données'!L48</f>
        <v>0</v>
      </c>
      <c r="H63" s="459">
        <f>'Fiche Données'!M48</f>
        <v>0</v>
      </c>
      <c r="I63" s="459">
        <f>'Fiche Données'!N48</f>
        <v>0</v>
      </c>
      <c r="J63" s="459">
        <f>'Fiche Données'!O48</f>
        <v>0</v>
      </c>
      <c r="K63" s="459">
        <f>'Fiche Données'!P48</f>
        <v>0</v>
      </c>
      <c r="L63" s="459">
        <f>'Fiche Données'!Q48</f>
        <v>0</v>
      </c>
      <c r="M63" s="459">
        <f>'Fiche Données'!R48</f>
        <v>0</v>
      </c>
      <c r="N63" s="459">
        <f>'Fiche Données'!S48</f>
        <v>0</v>
      </c>
      <c r="O63" s="459">
        <f>'Fiche Données'!T48</f>
        <v>0</v>
      </c>
      <c r="P63" s="459">
        <f>'Fiche Données'!U48</f>
        <v>0</v>
      </c>
      <c r="Q63" s="459">
        <f>'Fiche Données'!V48</f>
        <v>0</v>
      </c>
      <c r="R63" s="459">
        <f>'Fiche Données'!W48</f>
        <v>0</v>
      </c>
      <c r="S63" s="459">
        <f>'Fiche Données'!X48</f>
        <v>0</v>
      </c>
      <c r="T63" s="459">
        <f>'Fiche Données'!Y48</f>
        <v>0</v>
      </c>
      <c r="U63" s="459">
        <f>'Fiche Données'!Z48</f>
        <v>0</v>
      </c>
      <c r="V63" s="459">
        <f>'Fiche Données'!AA48</f>
        <v>0</v>
      </c>
      <c r="W63" s="459">
        <f>'Fiche Données'!AB48</f>
        <v>0</v>
      </c>
      <c r="X63" s="459">
        <f>'Fiche Données'!AC48</f>
        <v>0</v>
      </c>
      <c r="Y63" s="459">
        <f>'Fiche Données'!AD48</f>
        <v>0</v>
      </c>
      <c r="Z63" s="459">
        <f>'Fiche Données'!AE48</f>
        <v>0</v>
      </c>
      <c r="AA63" s="459">
        <f>'Fiche Données'!AF48</f>
        <v>0</v>
      </c>
      <c r="AB63" s="459">
        <f>'Fiche Données'!AG48</f>
        <v>0</v>
      </c>
      <c r="AC63" s="459">
        <f>'Fiche Données'!AH48</f>
        <v>0</v>
      </c>
      <c r="AD63" s="459">
        <f>'Fiche Données'!AI48</f>
        <v>0</v>
      </c>
      <c r="AE63" s="459">
        <f>'Fiche Données'!AJ48</f>
        <v>0</v>
      </c>
      <c r="AF63" s="459">
        <f>'Fiche Données'!AK48</f>
        <v>0</v>
      </c>
      <c r="AG63" s="459">
        <f>'Fiche Données'!AL48</f>
        <v>0</v>
      </c>
      <c r="AH63" s="459">
        <f>'Fiche Données'!AM48</f>
        <v>0</v>
      </c>
      <c r="AI63" s="459">
        <f>'Fiche Données'!AN48</f>
        <v>0</v>
      </c>
      <c r="AJ63" s="459">
        <f>'Fiche Données'!AO48</f>
        <v>0</v>
      </c>
      <c r="AK63" s="459">
        <f>'Fiche Données'!AP48</f>
        <v>0</v>
      </c>
      <c r="AL63" s="459">
        <f>'Fiche Données'!AQ48</f>
        <v>0</v>
      </c>
      <c r="AM63" s="459">
        <f>'Fiche Données'!AR48</f>
        <v>0</v>
      </c>
      <c r="AN63" s="459">
        <f>'Fiche Données'!AS48</f>
        <v>0</v>
      </c>
      <c r="AO63" s="459">
        <f>'Fiche Données'!AT48</f>
        <v>0</v>
      </c>
      <c r="AP63" s="459">
        <f>'Fiche Données'!AU48</f>
        <v>0</v>
      </c>
      <c r="AQ63" s="459">
        <f>'Fiche Données'!AV48</f>
        <v>0</v>
      </c>
      <c r="AR63" s="459">
        <f>'Fiche Données'!AW48</f>
        <v>0</v>
      </c>
      <c r="AS63" s="459">
        <f>'Fiche Données'!AX48</f>
        <v>0</v>
      </c>
      <c r="AT63" s="459">
        <f>'Fiche Données'!AY48</f>
        <v>0</v>
      </c>
      <c r="AU63" s="459">
        <f>'Fiche Données'!AZ48</f>
        <v>0</v>
      </c>
      <c r="AV63" s="459">
        <f>'Fiche Données'!BA48</f>
        <v>0</v>
      </c>
      <c r="AW63" s="459">
        <f>'Fiche Données'!BB48</f>
        <v>0</v>
      </c>
      <c r="AX63" s="459">
        <f>'Fiche Données'!BC48</f>
        <v>0</v>
      </c>
      <c r="AY63" s="459">
        <f>'Fiche Données'!BD48</f>
        <v>0</v>
      </c>
      <c r="AZ63" s="459">
        <f>'Fiche Données'!BE48</f>
        <v>0</v>
      </c>
      <c r="BA63" s="459">
        <f>'Fiche Données'!BF48</f>
        <v>0</v>
      </c>
      <c r="BB63" s="459">
        <f>'Fiche Données'!BG48</f>
        <v>0</v>
      </c>
      <c r="BC63" s="459">
        <f>'Fiche Données'!BH48</f>
        <v>0</v>
      </c>
      <c r="BD63" s="459">
        <f>'Fiche Données'!BI48</f>
        <v>0</v>
      </c>
      <c r="BE63" s="459">
        <f>'Fiche Données'!BJ48</f>
        <v>0</v>
      </c>
      <c r="BF63" s="459">
        <f>'Fiche Données'!BK48</f>
        <v>0</v>
      </c>
      <c r="BG63" s="459">
        <f>'Fiche Données'!BL48</f>
        <v>0</v>
      </c>
      <c r="BH63" s="459">
        <f>'Fiche Données'!BM48</f>
        <v>0</v>
      </c>
      <c r="BI63" s="459">
        <f>'Fiche Données'!BN48</f>
        <v>0</v>
      </c>
      <c r="BJ63" s="459">
        <f>'Fiche Données'!BO48</f>
        <v>0</v>
      </c>
      <c r="BK63" s="459">
        <f>'Fiche Données'!BP48</f>
        <v>0</v>
      </c>
      <c r="BL63" s="459">
        <f>'Fiche Données'!BQ48</f>
        <v>0</v>
      </c>
      <c r="BM63" s="459">
        <f>'Fiche Données'!BR48</f>
        <v>0</v>
      </c>
      <c r="BN63" s="459">
        <f>'Fiche Données'!BS48</f>
        <v>0</v>
      </c>
      <c r="BO63" s="459">
        <f>'Fiche Données'!BT48</f>
        <v>0</v>
      </c>
      <c r="BP63" s="459">
        <f>'Fiche Données'!BU48</f>
        <v>0</v>
      </c>
      <c r="BQ63" s="459">
        <f>'Fiche Données'!BV48</f>
        <v>0</v>
      </c>
      <c r="BR63" s="459">
        <f>'Fiche Données'!BW48</f>
        <v>0</v>
      </c>
      <c r="BS63" s="459">
        <f>'Fiche Données'!BX48</f>
        <v>0</v>
      </c>
      <c r="BT63" s="459">
        <f>'Fiche Données'!BY48</f>
        <v>0</v>
      </c>
      <c r="BU63" s="459">
        <f>'Fiche Données'!BZ48</f>
        <v>0</v>
      </c>
      <c r="BV63" s="459">
        <f>'Fiche Données'!CA48</f>
        <v>0</v>
      </c>
      <c r="BW63" s="459">
        <f>'Fiche Données'!CB48</f>
        <v>0</v>
      </c>
      <c r="BX63" s="459">
        <f>'Fiche Données'!CC48</f>
        <v>0</v>
      </c>
      <c r="BY63" s="459">
        <f>'Fiche Données'!CD48</f>
        <v>0</v>
      </c>
      <c r="BZ63" s="459">
        <f>'Fiche Données'!CE48</f>
        <v>0</v>
      </c>
      <c r="CA63" s="459">
        <f>'Fiche Données'!CF48</f>
        <v>0</v>
      </c>
      <c r="CB63" s="459">
        <f>'Fiche Données'!CG48</f>
        <v>0</v>
      </c>
      <c r="CC63" s="459">
        <f>'Fiche Données'!CH48</f>
        <v>0</v>
      </c>
      <c r="CD63" s="459">
        <f>'Fiche Données'!CI48</f>
        <v>0</v>
      </c>
      <c r="CE63" s="459">
        <f>'Fiche Données'!CJ48</f>
        <v>0</v>
      </c>
      <c r="CF63" s="459">
        <f>'Fiche Données'!CK48</f>
        <v>0</v>
      </c>
      <c r="CG63" s="459">
        <f>'Fiche Données'!CL48</f>
        <v>0</v>
      </c>
      <c r="CH63" s="459">
        <f>'Fiche Données'!CM48</f>
        <v>0</v>
      </c>
      <c r="CI63" s="459">
        <f>'Fiche Données'!CN48</f>
        <v>0</v>
      </c>
      <c r="CJ63" s="459">
        <f>'Fiche Données'!CO48</f>
        <v>0</v>
      </c>
      <c r="CK63" s="459">
        <f>'Fiche Données'!CP48</f>
        <v>0</v>
      </c>
      <c r="CL63" s="459">
        <f>'Fiche Données'!CQ48</f>
        <v>0</v>
      </c>
      <c r="CM63" s="459">
        <f>'Fiche Données'!CR48</f>
        <v>0</v>
      </c>
      <c r="CN63" s="459">
        <f>'Fiche Données'!CS48</f>
        <v>0</v>
      </c>
      <c r="CO63" s="459">
        <f>'Fiche Données'!CT48</f>
        <v>0</v>
      </c>
      <c r="CP63" s="459">
        <f>'Fiche Données'!CU48</f>
        <v>0</v>
      </c>
      <c r="CQ63" s="459">
        <f>'Fiche Données'!CV48</f>
        <v>0</v>
      </c>
      <c r="CR63" s="459">
        <f>'Fiche Données'!CW48</f>
        <v>0</v>
      </c>
      <c r="CS63" s="459">
        <f>'Fiche Données'!CX48</f>
        <v>0</v>
      </c>
      <c r="CT63" s="459">
        <f>'Fiche Données'!CY48</f>
        <v>0</v>
      </c>
      <c r="CU63" s="459">
        <f>'Fiche Données'!CZ48</f>
        <v>0</v>
      </c>
      <c r="CV63" s="459">
        <f>'Fiche Données'!DA48</f>
        <v>0</v>
      </c>
      <c r="CW63" s="459">
        <f>'Fiche Données'!DB48</f>
        <v>0</v>
      </c>
      <c r="CX63" s="459">
        <f>'Fiche Données'!DC48</f>
        <v>0</v>
      </c>
      <c r="CY63" s="459">
        <f>'Fiche Données'!DD48</f>
        <v>0</v>
      </c>
      <c r="CZ63" s="459">
        <f>'Fiche Données'!DE48</f>
        <v>0</v>
      </c>
      <c r="DA63" s="459">
        <f>'Fiche Données'!DF48</f>
        <v>0</v>
      </c>
      <c r="DB63" s="459">
        <f>'Fiche Données'!DG48</f>
        <v>0</v>
      </c>
      <c r="DC63" s="459">
        <f>'Fiche Données'!DH48</f>
        <v>0</v>
      </c>
      <c r="DD63" s="459">
        <f>'Fiche Données'!DI48</f>
        <v>0</v>
      </c>
      <c r="DE63" s="459">
        <f>'Fiche Données'!DJ48</f>
        <v>0</v>
      </c>
      <c r="DF63" s="459">
        <f>'Fiche Données'!DK48</f>
        <v>0</v>
      </c>
      <c r="DG63" s="459">
        <f>'Fiche Données'!DL48</f>
        <v>0</v>
      </c>
      <c r="DH63" s="459">
        <f>'Fiche Données'!DM48</f>
        <v>0</v>
      </c>
      <c r="DI63" s="459">
        <f>'Fiche Données'!DN48</f>
        <v>0</v>
      </c>
      <c r="DJ63" s="459">
        <f>'Fiche Données'!DO48</f>
        <v>0</v>
      </c>
      <c r="DK63" s="459">
        <f>'Fiche Données'!DP48</f>
        <v>0</v>
      </c>
      <c r="DL63" s="459">
        <f>'Fiche Données'!DQ48</f>
        <v>0</v>
      </c>
      <c r="DM63" s="459">
        <f>'Fiche Données'!DR48</f>
        <v>0</v>
      </c>
      <c r="DN63" s="459">
        <f>'Fiche Données'!DS48</f>
        <v>0</v>
      </c>
      <c r="DO63" s="459">
        <f>'Fiche Données'!DT48</f>
        <v>0</v>
      </c>
      <c r="DP63" s="511">
        <f>'Fiche Données'!DU48</f>
        <v>0</v>
      </c>
    </row>
    <row r="64" spans="1:120" ht="7.5" customHeight="1" x14ac:dyDescent="0.25">
      <c r="A64" s="516"/>
      <c r="DP64" s="511"/>
    </row>
    <row r="65" spans="1:120" x14ac:dyDescent="0.25">
      <c r="A65" s="516" t="s">
        <v>390</v>
      </c>
      <c r="B65" s="459">
        <f>'Fiche Données'!G49</f>
        <v>0</v>
      </c>
      <c r="C65" s="459">
        <f>'Fiche Données'!H49</f>
        <v>0</v>
      </c>
      <c r="D65" s="459">
        <f>'Fiche Données'!I49</f>
        <v>0</v>
      </c>
      <c r="E65" s="459">
        <f>'Fiche Données'!J49</f>
        <v>0</v>
      </c>
      <c r="F65" s="459">
        <f>'Fiche Données'!K49</f>
        <v>0</v>
      </c>
      <c r="G65" s="459">
        <f>'Fiche Données'!L49</f>
        <v>0</v>
      </c>
      <c r="H65" s="459">
        <f>'Fiche Données'!M49</f>
        <v>0</v>
      </c>
      <c r="I65" s="459">
        <f>'Fiche Données'!N49</f>
        <v>0</v>
      </c>
      <c r="J65" s="459">
        <f>'Fiche Données'!O49</f>
        <v>0</v>
      </c>
      <c r="K65" s="459">
        <f>'Fiche Données'!P49</f>
        <v>0</v>
      </c>
      <c r="L65" s="459">
        <f>'Fiche Données'!Q49</f>
        <v>0</v>
      </c>
      <c r="M65" s="459">
        <f>'Fiche Données'!R49</f>
        <v>0</v>
      </c>
      <c r="N65" s="459">
        <f>'Fiche Données'!S49</f>
        <v>0</v>
      </c>
      <c r="O65" s="459">
        <f>'Fiche Données'!T49</f>
        <v>0</v>
      </c>
      <c r="P65" s="459">
        <f>'Fiche Données'!U49</f>
        <v>0</v>
      </c>
      <c r="Q65" s="459">
        <f>'Fiche Données'!V49</f>
        <v>0</v>
      </c>
      <c r="R65" s="459">
        <f>'Fiche Données'!W49</f>
        <v>0</v>
      </c>
      <c r="S65" s="459">
        <f>'Fiche Données'!X49</f>
        <v>0</v>
      </c>
      <c r="T65" s="459">
        <f>'Fiche Données'!Y49</f>
        <v>0</v>
      </c>
      <c r="U65" s="459">
        <f>'Fiche Données'!Z49</f>
        <v>0</v>
      </c>
      <c r="V65" s="459">
        <f>'Fiche Données'!AA49</f>
        <v>0</v>
      </c>
      <c r="W65" s="459">
        <f>'Fiche Données'!AB49</f>
        <v>0</v>
      </c>
      <c r="X65" s="459">
        <f>'Fiche Données'!AC49</f>
        <v>0</v>
      </c>
      <c r="Y65" s="459">
        <f>'Fiche Données'!AD49</f>
        <v>0</v>
      </c>
      <c r="Z65" s="459">
        <f>'Fiche Données'!AE49</f>
        <v>0</v>
      </c>
      <c r="AA65" s="459">
        <f>'Fiche Données'!AF49</f>
        <v>0</v>
      </c>
      <c r="AB65" s="459">
        <f>'Fiche Données'!AG49</f>
        <v>0</v>
      </c>
      <c r="AC65" s="459">
        <f>'Fiche Données'!AH49</f>
        <v>0</v>
      </c>
      <c r="AD65" s="459">
        <f>'Fiche Données'!AI49</f>
        <v>0</v>
      </c>
      <c r="AE65" s="459">
        <f>'Fiche Données'!AJ49</f>
        <v>0</v>
      </c>
      <c r="AF65" s="459">
        <f>'Fiche Données'!AK49</f>
        <v>0</v>
      </c>
      <c r="AG65" s="459">
        <f>'Fiche Données'!AL49</f>
        <v>0</v>
      </c>
      <c r="AH65" s="459">
        <f>'Fiche Données'!AM49</f>
        <v>0</v>
      </c>
      <c r="AI65" s="459">
        <f>'Fiche Données'!AN49</f>
        <v>0</v>
      </c>
      <c r="AJ65" s="459">
        <f>'Fiche Données'!AO49</f>
        <v>0</v>
      </c>
      <c r="AK65" s="459">
        <f>'Fiche Données'!AP49</f>
        <v>0</v>
      </c>
      <c r="AL65" s="459">
        <f>'Fiche Données'!AQ49</f>
        <v>0</v>
      </c>
      <c r="AM65" s="459">
        <f>'Fiche Données'!AR49</f>
        <v>0</v>
      </c>
      <c r="AN65" s="459">
        <f>'Fiche Données'!AS49</f>
        <v>0</v>
      </c>
      <c r="AO65" s="459">
        <f>'Fiche Données'!AT49</f>
        <v>0</v>
      </c>
      <c r="AP65" s="459">
        <f>'Fiche Données'!AU49</f>
        <v>0</v>
      </c>
      <c r="AQ65" s="459">
        <f>'Fiche Données'!AV49</f>
        <v>0</v>
      </c>
      <c r="AR65" s="459">
        <f>'Fiche Données'!AW49</f>
        <v>0</v>
      </c>
      <c r="AS65" s="459">
        <f>'Fiche Données'!AX49</f>
        <v>0</v>
      </c>
      <c r="AT65" s="459">
        <f>'Fiche Données'!AY49</f>
        <v>0</v>
      </c>
      <c r="AU65" s="459">
        <f>'Fiche Données'!AZ49</f>
        <v>0</v>
      </c>
      <c r="AV65" s="459">
        <f>'Fiche Données'!BA49</f>
        <v>0</v>
      </c>
      <c r="AW65" s="459">
        <f>'Fiche Données'!BB49</f>
        <v>0</v>
      </c>
      <c r="AX65" s="459">
        <f>'Fiche Données'!BC49</f>
        <v>0</v>
      </c>
      <c r="AY65" s="459">
        <f>'Fiche Données'!BD49</f>
        <v>0</v>
      </c>
      <c r="AZ65" s="459">
        <f>'Fiche Données'!BE49</f>
        <v>0</v>
      </c>
      <c r="BA65" s="459">
        <f>'Fiche Données'!BF49</f>
        <v>0</v>
      </c>
      <c r="BB65" s="459">
        <f>'Fiche Données'!BG49</f>
        <v>0</v>
      </c>
      <c r="BC65" s="459">
        <f>'Fiche Données'!BH49</f>
        <v>0</v>
      </c>
      <c r="BD65" s="459">
        <f>'Fiche Données'!BI49</f>
        <v>0</v>
      </c>
      <c r="BE65" s="459">
        <f>'Fiche Données'!BJ49</f>
        <v>0</v>
      </c>
      <c r="BF65" s="459">
        <f>'Fiche Données'!BK49</f>
        <v>0</v>
      </c>
      <c r="BG65" s="459">
        <f>'Fiche Données'!BL49</f>
        <v>0</v>
      </c>
      <c r="BH65" s="459">
        <f>'Fiche Données'!BM49</f>
        <v>0</v>
      </c>
      <c r="BI65" s="459">
        <f>'Fiche Données'!BN49</f>
        <v>0</v>
      </c>
      <c r="BJ65" s="459">
        <f>'Fiche Données'!BO49</f>
        <v>0</v>
      </c>
      <c r="BK65" s="459">
        <f>'Fiche Données'!BP49</f>
        <v>0</v>
      </c>
      <c r="BL65" s="459">
        <f>'Fiche Données'!BQ49</f>
        <v>0</v>
      </c>
      <c r="BM65" s="459">
        <f>'Fiche Données'!BR49</f>
        <v>0</v>
      </c>
      <c r="BN65" s="459">
        <f>'Fiche Données'!BS49</f>
        <v>0</v>
      </c>
      <c r="BO65" s="459">
        <f>'Fiche Données'!BT49</f>
        <v>0</v>
      </c>
      <c r="BP65" s="459">
        <f>'Fiche Données'!BU49</f>
        <v>0</v>
      </c>
      <c r="BQ65" s="459">
        <f>'Fiche Données'!BV49</f>
        <v>0</v>
      </c>
      <c r="BR65" s="459">
        <f>'Fiche Données'!BW49</f>
        <v>0</v>
      </c>
      <c r="BS65" s="459">
        <f>'Fiche Données'!BX49</f>
        <v>0</v>
      </c>
      <c r="BT65" s="459">
        <f>'Fiche Données'!BY49</f>
        <v>0</v>
      </c>
      <c r="BU65" s="459">
        <f>'Fiche Données'!BZ49</f>
        <v>0</v>
      </c>
      <c r="BV65" s="459">
        <f>'Fiche Données'!CA49</f>
        <v>0</v>
      </c>
      <c r="BW65" s="459">
        <f>'Fiche Données'!CB49</f>
        <v>0</v>
      </c>
      <c r="BX65" s="459">
        <f>'Fiche Données'!CC49</f>
        <v>0</v>
      </c>
      <c r="BY65" s="459">
        <f>'Fiche Données'!CD49</f>
        <v>0</v>
      </c>
      <c r="BZ65" s="459">
        <f>'Fiche Données'!CE49</f>
        <v>0</v>
      </c>
      <c r="CA65" s="459">
        <f>'Fiche Données'!CF49</f>
        <v>0</v>
      </c>
      <c r="CB65" s="459">
        <f>'Fiche Données'!CG49</f>
        <v>0</v>
      </c>
      <c r="CC65" s="459">
        <f>'Fiche Données'!CH49</f>
        <v>0</v>
      </c>
      <c r="CD65" s="459">
        <f>'Fiche Données'!CI49</f>
        <v>0</v>
      </c>
      <c r="CE65" s="459">
        <f>'Fiche Données'!CJ49</f>
        <v>0</v>
      </c>
      <c r="CF65" s="459">
        <f>'Fiche Données'!CK49</f>
        <v>0</v>
      </c>
      <c r="CG65" s="459">
        <f>'Fiche Données'!CL49</f>
        <v>0</v>
      </c>
      <c r="CH65" s="459">
        <f>'Fiche Données'!CM49</f>
        <v>0</v>
      </c>
      <c r="CI65" s="459">
        <f>'Fiche Données'!CN49</f>
        <v>0</v>
      </c>
      <c r="CJ65" s="459">
        <f>'Fiche Données'!CO49</f>
        <v>0</v>
      </c>
      <c r="CK65" s="459">
        <f>'Fiche Données'!CP49</f>
        <v>0</v>
      </c>
      <c r="CL65" s="459">
        <f>'Fiche Données'!CQ49</f>
        <v>0</v>
      </c>
      <c r="CM65" s="459">
        <f>'Fiche Données'!CR49</f>
        <v>0</v>
      </c>
      <c r="CN65" s="459">
        <f>'Fiche Données'!CS49</f>
        <v>0</v>
      </c>
      <c r="CO65" s="459">
        <f>'Fiche Données'!CT49</f>
        <v>0</v>
      </c>
      <c r="CP65" s="459">
        <f>'Fiche Données'!CU49</f>
        <v>0</v>
      </c>
      <c r="CQ65" s="459">
        <f>'Fiche Données'!CV49</f>
        <v>0</v>
      </c>
      <c r="CR65" s="459">
        <f>'Fiche Données'!CW49</f>
        <v>0</v>
      </c>
      <c r="CS65" s="459">
        <f>'Fiche Données'!CX49</f>
        <v>0</v>
      </c>
      <c r="CT65" s="459">
        <f>'Fiche Données'!CY49</f>
        <v>0</v>
      </c>
      <c r="CU65" s="459">
        <f>'Fiche Données'!CZ49</f>
        <v>0</v>
      </c>
      <c r="CV65" s="459">
        <f>'Fiche Données'!DA49</f>
        <v>0</v>
      </c>
      <c r="CW65" s="459">
        <f>'Fiche Données'!DB49</f>
        <v>0</v>
      </c>
      <c r="CX65" s="459">
        <f>'Fiche Données'!DC49</f>
        <v>0</v>
      </c>
      <c r="CY65" s="459">
        <f>'Fiche Données'!DD49</f>
        <v>0</v>
      </c>
      <c r="CZ65" s="459">
        <f>'Fiche Données'!DE49</f>
        <v>0</v>
      </c>
      <c r="DA65" s="459">
        <f>'Fiche Données'!DF49</f>
        <v>0</v>
      </c>
      <c r="DB65" s="459">
        <f>'Fiche Données'!DG49</f>
        <v>0</v>
      </c>
      <c r="DC65" s="459">
        <f>'Fiche Données'!DH49</f>
        <v>0</v>
      </c>
      <c r="DD65" s="459">
        <f>'Fiche Données'!DI49</f>
        <v>0</v>
      </c>
      <c r="DE65" s="459">
        <f>'Fiche Données'!DJ49</f>
        <v>0</v>
      </c>
      <c r="DF65" s="459">
        <f>'Fiche Données'!DK49</f>
        <v>0</v>
      </c>
      <c r="DG65" s="459">
        <f>'Fiche Données'!DL49</f>
        <v>0</v>
      </c>
      <c r="DH65" s="459">
        <f>'Fiche Données'!DM49</f>
        <v>0</v>
      </c>
      <c r="DI65" s="459">
        <f>'Fiche Données'!DN49</f>
        <v>0</v>
      </c>
      <c r="DJ65" s="459">
        <f>'Fiche Données'!DO49</f>
        <v>0</v>
      </c>
      <c r="DK65" s="459">
        <f>'Fiche Données'!DP49</f>
        <v>0</v>
      </c>
      <c r="DL65" s="459">
        <f>'Fiche Données'!DQ49</f>
        <v>0</v>
      </c>
      <c r="DM65" s="459">
        <f>'Fiche Données'!DR49</f>
        <v>0</v>
      </c>
      <c r="DN65" s="459">
        <f>'Fiche Données'!DS49</f>
        <v>0</v>
      </c>
      <c r="DO65" s="459">
        <f>'Fiche Données'!DT49</f>
        <v>0</v>
      </c>
      <c r="DP65" s="511">
        <f>'Fiche Données'!DU49</f>
        <v>0</v>
      </c>
    </row>
    <row r="66" spans="1:120" x14ac:dyDescent="0.25">
      <c r="A66" s="516" t="s">
        <v>391</v>
      </c>
      <c r="B66" s="459">
        <f>'Fiche Données'!G50</f>
        <v>0</v>
      </c>
      <c r="C66" s="459">
        <f>'Fiche Données'!H50</f>
        <v>0</v>
      </c>
      <c r="D66" s="459">
        <f>'Fiche Données'!I50</f>
        <v>0</v>
      </c>
      <c r="E66" s="459">
        <f>'Fiche Données'!J50</f>
        <v>0</v>
      </c>
      <c r="F66" s="459">
        <f>'Fiche Données'!K50</f>
        <v>0</v>
      </c>
      <c r="G66" s="459">
        <f>'Fiche Données'!L50</f>
        <v>0</v>
      </c>
      <c r="H66" s="459">
        <f>'Fiche Données'!M50</f>
        <v>0</v>
      </c>
      <c r="I66" s="459">
        <f>'Fiche Données'!N50</f>
        <v>0</v>
      </c>
      <c r="J66" s="459">
        <f>'Fiche Données'!O50</f>
        <v>0</v>
      </c>
      <c r="K66" s="459">
        <f>'Fiche Données'!P50</f>
        <v>0</v>
      </c>
      <c r="L66" s="459">
        <f>'Fiche Données'!Q50</f>
        <v>0</v>
      </c>
      <c r="M66" s="459">
        <f>'Fiche Données'!R50</f>
        <v>0</v>
      </c>
      <c r="N66" s="459">
        <f>'Fiche Données'!S50</f>
        <v>0</v>
      </c>
      <c r="O66" s="459">
        <f>'Fiche Données'!T50</f>
        <v>0</v>
      </c>
      <c r="P66" s="459">
        <f>'Fiche Données'!U50</f>
        <v>0</v>
      </c>
      <c r="Q66" s="459">
        <f>'Fiche Données'!V50</f>
        <v>0</v>
      </c>
      <c r="R66" s="459">
        <f>'Fiche Données'!W50</f>
        <v>0</v>
      </c>
      <c r="S66" s="459">
        <f>'Fiche Données'!X50</f>
        <v>0</v>
      </c>
      <c r="T66" s="459">
        <f>'Fiche Données'!Y50</f>
        <v>0</v>
      </c>
      <c r="U66" s="459">
        <f>'Fiche Données'!Z50</f>
        <v>0</v>
      </c>
      <c r="V66" s="459">
        <f>'Fiche Données'!AA50</f>
        <v>0</v>
      </c>
      <c r="W66" s="459">
        <f>'Fiche Données'!AB50</f>
        <v>0</v>
      </c>
      <c r="X66" s="459">
        <f>'Fiche Données'!AC50</f>
        <v>0</v>
      </c>
      <c r="Y66" s="459">
        <f>'Fiche Données'!AD50</f>
        <v>0</v>
      </c>
      <c r="Z66" s="459">
        <f>'Fiche Données'!AE50</f>
        <v>0</v>
      </c>
      <c r="AA66" s="459">
        <f>'Fiche Données'!AF50</f>
        <v>0</v>
      </c>
      <c r="AB66" s="459">
        <f>'Fiche Données'!AG50</f>
        <v>0</v>
      </c>
      <c r="AC66" s="459">
        <f>'Fiche Données'!AH50</f>
        <v>0</v>
      </c>
      <c r="AD66" s="459">
        <f>'Fiche Données'!AI50</f>
        <v>0</v>
      </c>
      <c r="AE66" s="459">
        <f>'Fiche Données'!AJ50</f>
        <v>0</v>
      </c>
      <c r="AF66" s="459">
        <f>'Fiche Données'!AK50</f>
        <v>0</v>
      </c>
      <c r="AG66" s="459">
        <f>'Fiche Données'!AL50</f>
        <v>0</v>
      </c>
      <c r="AH66" s="459">
        <f>'Fiche Données'!AM50</f>
        <v>0</v>
      </c>
      <c r="AI66" s="459">
        <f>'Fiche Données'!AN50</f>
        <v>0</v>
      </c>
      <c r="AJ66" s="459">
        <f>'Fiche Données'!AO50</f>
        <v>0</v>
      </c>
      <c r="AK66" s="459">
        <f>'Fiche Données'!AP50</f>
        <v>0</v>
      </c>
      <c r="AL66" s="459">
        <f>'Fiche Données'!AQ50</f>
        <v>0</v>
      </c>
      <c r="AM66" s="459">
        <f>'Fiche Données'!AR50</f>
        <v>0</v>
      </c>
      <c r="AN66" s="459">
        <f>'Fiche Données'!AS50</f>
        <v>0</v>
      </c>
      <c r="AO66" s="459">
        <f>'Fiche Données'!AT50</f>
        <v>0</v>
      </c>
      <c r="AP66" s="459">
        <f>'Fiche Données'!AU50</f>
        <v>0</v>
      </c>
      <c r="AQ66" s="459">
        <f>'Fiche Données'!AV50</f>
        <v>0</v>
      </c>
      <c r="AR66" s="459">
        <f>'Fiche Données'!AW50</f>
        <v>0</v>
      </c>
      <c r="AS66" s="459">
        <f>'Fiche Données'!AX50</f>
        <v>0</v>
      </c>
      <c r="AT66" s="459">
        <f>'Fiche Données'!AY50</f>
        <v>0</v>
      </c>
      <c r="AU66" s="459">
        <f>'Fiche Données'!AZ50</f>
        <v>0</v>
      </c>
      <c r="AV66" s="459">
        <f>'Fiche Données'!BA50</f>
        <v>0</v>
      </c>
      <c r="AW66" s="459">
        <f>'Fiche Données'!BB50</f>
        <v>0</v>
      </c>
      <c r="AX66" s="459">
        <f>'Fiche Données'!BC50</f>
        <v>0</v>
      </c>
      <c r="AY66" s="459">
        <f>'Fiche Données'!BD50</f>
        <v>0</v>
      </c>
      <c r="AZ66" s="459">
        <f>'Fiche Données'!BE50</f>
        <v>0</v>
      </c>
      <c r="BA66" s="459">
        <f>'Fiche Données'!BF50</f>
        <v>0</v>
      </c>
      <c r="BB66" s="459">
        <f>'Fiche Données'!BG50</f>
        <v>0</v>
      </c>
      <c r="BC66" s="459">
        <f>'Fiche Données'!BH50</f>
        <v>0</v>
      </c>
      <c r="BD66" s="459">
        <f>'Fiche Données'!BI50</f>
        <v>0</v>
      </c>
      <c r="BE66" s="459">
        <f>'Fiche Données'!BJ50</f>
        <v>0</v>
      </c>
      <c r="BF66" s="459">
        <f>'Fiche Données'!BK50</f>
        <v>0</v>
      </c>
      <c r="BG66" s="459">
        <f>'Fiche Données'!BL50</f>
        <v>0</v>
      </c>
      <c r="BH66" s="459">
        <f>'Fiche Données'!BM50</f>
        <v>0</v>
      </c>
      <c r="BI66" s="459">
        <f>'Fiche Données'!BN50</f>
        <v>0</v>
      </c>
      <c r="BJ66" s="459">
        <f>'Fiche Données'!BO50</f>
        <v>0</v>
      </c>
      <c r="BK66" s="459">
        <f>'Fiche Données'!BP50</f>
        <v>0</v>
      </c>
      <c r="BL66" s="459">
        <f>'Fiche Données'!BQ50</f>
        <v>0</v>
      </c>
      <c r="BM66" s="459">
        <f>'Fiche Données'!BR50</f>
        <v>0</v>
      </c>
      <c r="BN66" s="459">
        <f>'Fiche Données'!BS50</f>
        <v>0</v>
      </c>
      <c r="BO66" s="459">
        <f>'Fiche Données'!BT50</f>
        <v>0</v>
      </c>
      <c r="BP66" s="459">
        <f>'Fiche Données'!BU50</f>
        <v>0</v>
      </c>
      <c r="BQ66" s="459">
        <f>'Fiche Données'!BV50</f>
        <v>0</v>
      </c>
      <c r="BR66" s="459">
        <f>'Fiche Données'!BW50</f>
        <v>0</v>
      </c>
      <c r="BS66" s="459">
        <f>'Fiche Données'!BX50</f>
        <v>0</v>
      </c>
      <c r="BT66" s="459">
        <f>'Fiche Données'!BY50</f>
        <v>0</v>
      </c>
      <c r="BU66" s="459">
        <f>'Fiche Données'!BZ50</f>
        <v>0</v>
      </c>
      <c r="BV66" s="459">
        <f>'Fiche Données'!CA50</f>
        <v>0</v>
      </c>
      <c r="BW66" s="459">
        <f>'Fiche Données'!CB50</f>
        <v>0</v>
      </c>
      <c r="BX66" s="459">
        <f>'Fiche Données'!CC50</f>
        <v>0</v>
      </c>
      <c r="BY66" s="459">
        <f>'Fiche Données'!CD50</f>
        <v>0</v>
      </c>
      <c r="BZ66" s="459">
        <f>'Fiche Données'!CE50</f>
        <v>0</v>
      </c>
      <c r="CA66" s="459">
        <f>'Fiche Données'!CF50</f>
        <v>0</v>
      </c>
      <c r="CB66" s="459">
        <f>'Fiche Données'!CG50</f>
        <v>0</v>
      </c>
      <c r="CC66" s="459">
        <f>'Fiche Données'!CH50</f>
        <v>0</v>
      </c>
      <c r="CD66" s="459">
        <f>'Fiche Données'!CI50</f>
        <v>0</v>
      </c>
      <c r="CE66" s="459">
        <f>'Fiche Données'!CJ50</f>
        <v>0</v>
      </c>
      <c r="CF66" s="459">
        <f>'Fiche Données'!CK50</f>
        <v>0</v>
      </c>
      <c r="CG66" s="459">
        <f>'Fiche Données'!CL50</f>
        <v>0</v>
      </c>
      <c r="CH66" s="459">
        <f>'Fiche Données'!CM50</f>
        <v>0</v>
      </c>
      <c r="CI66" s="459">
        <f>'Fiche Données'!CN50</f>
        <v>0</v>
      </c>
      <c r="CJ66" s="459">
        <f>'Fiche Données'!CO50</f>
        <v>0</v>
      </c>
      <c r="CK66" s="459">
        <f>'Fiche Données'!CP50</f>
        <v>0</v>
      </c>
      <c r="CL66" s="459">
        <f>'Fiche Données'!CQ50</f>
        <v>0</v>
      </c>
      <c r="CM66" s="459">
        <f>'Fiche Données'!CR50</f>
        <v>0</v>
      </c>
      <c r="CN66" s="459">
        <f>'Fiche Données'!CS50</f>
        <v>0</v>
      </c>
      <c r="CO66" s="459">
        <f>'Fiche Données'!CT50</f>
        <v>0</v>
      </c>
      <c r="CP66" s="459">
        <f>'Fiche Données'!CU50</f>
        <v>0</v>
      </c>
      <c r="CQ66" s="459">
        <f>'Fiche Données'!CV50</f>
        <v>0</v>
      </c>
      <c r="CR66" s="459">
        <f>'Fiche Données'!CW50</f>
        <v>0</v>
      </c>
      <c r="CS66" s="459">
        <f>'Fiche Données'!CX50</f>
        <v>0</v>
      </c>
      <c r="CT66" s="459">
        <f>'Fiche Données'!CY50</f>
        <v>0</v>
      </c>
      <c r="CU66" s="459">
        <f>'Fiche Données'!CZ50</f>
        <v>0</v>
      </c>
      <c r="CV66" s="459">
        <f>'Fiche Données'!DA50</f>
        <v>0</v>
      </c>
      <c r="CW66" s="459">
        <f>'Fiche Données'!DB50</f>
        <v>0</v>
      </c>
      <c r="CX66" s="459">
        <f>'Fiche Données'!DC50</f>
        <v>0</v>
      </c>
      <c r="CY66" s="459">
        <f>'Fiche Données'!DD50</f>
        <v>0</v>
      </c>
      <c r="CZ66" s="459">
        <f>'Fiche Données'!DE50</f>
        <v>0</v>
      </c>
      <c r="DA66" s="459">
        <f>'Fiche Données'!DF50</f>
        <v>0</v>
      </c>
      <c r="DB66" s="459">
        <f>'Fiche Données'!DG50</f>
        <v>0</v>
      </c>
      <c r="DC66" s="459">
        <f>'Fiche Données'!DH50</f>
        <v>0</v>
      </c>
      <c r="DD66" s="459">
        <f>'Fiche Données'!DI50</f>
        <v>0</v>
      </c>
      <c r="DE66" s="459">
        <f>'Fiche Données'!DJ50</f>
        <v>0</v>
      </c>
      <c r="DF66" s="459">
        <f>'Fiche Données'!DK50</f>
        <v>0</v>
      </c>
      <c r="DG66" s="459">
        <f>'Fiche Données'!DL50</f>
        <v>0</v>
      </c>
      <c r="DH66" s="459">
        <f>'Fiche Données'!DM50</f>
        <v>0</v>
      </c>
      <c r="DI66" s="459">
        <f>'Fiche Données'!DN50</f>
        <v>0</v>
      </c>
      <c r="DJ66" s="459">
        <f>'Fiche Données'!DO50</f>
        <v>0</v>
      </c>
      <c r="DK66" s="459">
        <f>'Fiche Données'!DP50</f>
        <v>0</v>
      </c>
      <c r="DL66" s="459">
        <f>'Fiche Données'!DQ50</f>
        <v>0</v>
      </c>
      <c r="DM66" s="459">
        <f>'Fiche Données'!DR50</f>
        <v>0</v>
      </c>
      <c r="DN66" s="459">
        <f>'Fiche Données'!DS50</f>
        <v>0</v>
      </c>
      <c r="DO66" s="459">
        <f>'Fiche Données'!DT50</f>
        <v>0</v>
      </c>
      <c r="DP66" s="511">
        <f>'Fiche Données'!DU50</f>
        <v>0</v>
      </c>
    </row>
    <row r="67" spans="1:120" x14ac:dyDescent="0.25">
      <c r="A67" s="516" t="s">
        <v>392</v>
      </c>
      <c r="B67" s="459">
        <f>'Fiche Données'!G51</f>
        <v>0</v>
      </c>
      <c r="C67" s="459">
        <f>'Fiche Données'!H51</f>
        <v>0</v>
      </c>
      <c r="D67" s="459">
        <f>'Fiche Données'!I51</f>
        <v>0</v>
      </c>
      <c r="E67" s="459">
        <f>'Fiche Données'!J51</f>
        <v>0</v>
      </c>
      <c r="F67" s="459">
        <f>'Fiche Données'!K51</f>
        <v>0</v>
      </c>
      <c r="G67" s="459">
        <f>'Fiche Données'!L51</f>
        <v>0</v>
      </c>
      <c r="H67" s="459">
        <f>'Fiche Données'!M51</f>
        <v>0</v>
      </c>
      <c r="I67" s="459">
        <f>'Fiche Données'!N51</f>
        <v>0</v>
      </c>
      <c r="J67" s="459">
        <f>'Fiche Données'!O51</f>
        <v>0</v>
      </c>
      <c r="K67" s="459">
        <f>'Fiche Données'!P51</f>
        <v>0</v>
      </c>
      <c r="L67" s="459">
        <f>'Fiche Données'!Q51</f>
        <v>0</v>
      </c>
      <c r="M67" s="459">
        <f>'Fiche Données'!R51</f>
        <v>0</v>
      </c>
      <c r="N67" s="459">
        <f>'Fiche Données'!S51</f>
        <v>0</v>
      </c>
      <c r="O67" s="459">
        <f>'Fiche Données'!T51</f>
        <v>0</v>
      </c>
      <c r="P67" s="459">
        <f>'Fiche Données'!U51</f>
        <v>0</v>
      </c>
      <c r="Q67" s="459">
        <f>'Fiche Données'!V51</f>
        <v>0</v>
      </c>
      <c r="R67" s="459">
        <f>'Fiche Données'!W51</f>
        <v>0</v>
      </c>
      <c r="S67" s="459">
        <f>'Fiche Données'!X51</f>
        <v>0</v>
      </c>
      <c r="T67" s="459">
        <f>'Fiche Données'!Y51</f>
        <v>0</v>
      </c>
      <c r="U67" s="459">
        <f>'Fiche Données'!Z51</f>
        <v>0</v>
      </c>
      <c r="V67" s="459">
        <f>'Fiche Données'!AA51</f>
        <v>0</v>
      </c>
      <c r="W67" s="459">
        <f>'Fiche Données'!AB51</f>
        <v>0</v>
      </c>
      <c r="X67" s="459">
        <f>'Fiche Données'!AC51</f>
        <v>0</v>
      </c>
      <c r="Y67" s="459">
        <f>'Fiche Données'!AD51</f>
        <v>0</v>
      </c>
      <c r="Z67" s="459">
        <f>'Fiche Données'!AE51</f>
        <v>0</v>
      </c>
      <c r="AA67" s="459">
        <f>'Fiche Données'!AF51</f>
        <v>0</v>
      </c>
      <c r="AB67" s="459">
        <f>'Fiche Données'!AG51</f>
        <v>0</v>
      </c>
      <c r="AC67" s="459">
        <f>'Fiche Données'!AH51</f>
        <v>0</v>
      </c>
      <c r="AD67" s="459">
        <f>'Fiche Données'!AI51</f>
        <v>0</v>
      </c>
      <c r="AE67" s="459">
        <f>'Fiche Données'!AJ51</f>
        <v>0</v>
      </c>
      <c r="AF67" s="459">
        <f>'Fiche Données'!AK51</f>
        <v>0</v>
      </c>
      <c r="AG67" s="459">
        <f>'Fiche Données'!AL51</f>
        <v>0</v>
      </c>
      <c r="AH67" s="459">
        <f>'Fiche Données'!AM51</f>
        <v>0</v>
      </c>
      <c r="AI67" s="459">
        <f>'Fiche Données'!AN51</f>
        <v>0</v>
      </c>
      <c r="AJ67" s="459">
        <f>'Fiche Données'!AO51</f>
        <v>0</v>
      </c>
      <c r="AK67" s="459">
        <f>'Fiche Données'!AP51</f>
        <v>0</v>
      </c>
      <c r="AL67" s="459">
        <f>'Fiche Données'!AQ51</f>
        <v>0</v>
      </c>
      <c r="AM67" s="459">
        <f>'Fiche Données'!AR51</f>
        <v>0</v>
      </c>
      <c r="AN67" s="459">
        <f>'Fiche Données'!AS51</f>
        <v>0</v>
      </c>
      <c r="AO67" s="459">
        <f>'Fiche Données'!AT51</f>
        <v>0</v>
      </c>
      <c r="AP67" s="459">
        <f>'Fiche Données'!AU51</f>
        <v>0</v>
      </c>
      <c r="AQ67" s="459">
        <f>'Fiche Données'!AV51</f>
        <v>0</v>
      </c>
      <c r="AR67" s="459">
        <f>'Fiche Données'!AW51</f>
        <v>0</v>
      </c>
      <c r="AS67" s="459">
        <f>'Fiche Données'!AX51</f>
        <v>0</v>
      </c>
      <c r="AT67" s="459">
        <f>'Fiche Données'!AY51</f>
        <v>0</v>
      </c>
      <c r="AU67" s="459">
        <f>'Fiche Données'!AZ51</f>
        <v>0</v>
      </c>
      <c r="AV67" s="459">
        <f>'Fiche Données'!BA51</f>
        <v>0</v>
      </c>
      <c r="AW67" s="459">
        <f>'Fiche Données'!BB51</f>
        <v>0</v>
      </c>
      <c r="AX67" s="459">
        <f>'Fiche Données'!BC51</f>
        <v>0</v>
      </c>
      <c r="AY67" s="459">
        <f>'Fiche Données'!BD51</f>
        <v>0</v>
      </c>
      <c r="AZ67" s="459">
        <f>'Fiche Données'!BE51</f>
        <v>0</v>
      </c>
      <c r="BA67" s="459">
        <f>'Fiche Données'!BF51</f>
        <v>0</v>
      </c>
      <c r="BB67" s="459">
        <f>'Fiche Données'!BG51</f>
        <v>0</v>
      </c>
      <c r="BC67" s="459">
        <f>'Fiche Données'!BH51</f>
        <v>0</v>
      </c>
      <c r="BD67" s="459">
        <f>'Fiche Données'!BI51</f>
        <v>0</v>
      </c>
      <c r="BE67" s="459">
        <f>'Fiche Données'!BJ51</f>
        <v>0</v>
      </c>
      <c r="BF67" s="459">
        <f>'Fiche Données'!BK51</f>
        <v>0</v>
      </c>
      <c r="BG67" s="459">
        <f>'Fiche Données'!BL51</f>
        <v>0</v>
      </c>
      <c r="BH67" s="459">
        <f>'Fiche Données'!BM51</f>
        <v>0</v>
      </c>
      <c r="BI67" s="459">
        <f>'Fiche Données'!BN51</f>
        <v>0</v>
      </c>
      <c r="BJ67" s="459">
        <f>'Fiche Données'!BO51</f>
        <v>0</v>
      </c>
      <c r="BK67" s="459">
        <f>'Fiche Données'!BP51</f>
        <v>0</v>
      </c>
      <c r="BL67" s="459">
        <f>'Fiche Données'!BQ51</f>
        <v>0</v>
      </c>
      <c r="BM67" s="459">
        <f>'Fiche Données'!BR51</f>
        <v>0</v>
      </c>
      <c r="BN67" s="459">
        <f>'Fiche Données'!BS51</f>
        <v>0</v>
      </c>
      <c r="BO67" s="459">
        <f>'Fiche Données'!BT51</f>
        <v>0</v>
      </c>
      <c r="BP67" s="459">
        <f>'Fiche Données'!BU51</f>
        <v>0</v>
      </c>
      <c r="BQ67" s="459">
        <f>'Fiche Données'!BV51</f>
        <v>0</v>
      </c>
      <c r="BR67" s="459">
        <f>'Fiche Données'!BW51</f>
        <v>0</v>
      </c>
      <c r="BS67" s="459">
        <f>'Fiche Données'!BX51</f>
        <v>0</v>
      </c>
      <c r="BT67" s="459">
        <f>'Fiche Données'!BY51</f>
        <v>0</v>
      </c>
      <c r="BU67" s="459">
        <f>'Fiche Données'!BZ51</f>
        <v>0</v>
      </c>
      <c r="BV67" s="459">
        <f>'Fiche Données'!CA51</f>
        <v>0</v>
      </c>
      <c r="BW67" s="459">
        <f>'Fiche Données'!CB51</f>
        <v>0</v>
      </c>
      <c r="BX67" s="459">
        <f>'Fiche Données'!CC51</f>
        <v>0</v>
      </c>
      <c r="BY67" s="459">
        <f>'Fiche Données'!CD51</f>
        <v>0</v>
      </c>
      <c r="BZ67" s="459">
        <f>'Fiche Données'!CE51</f>
        <v>0</v>
      </c>
      <c r="CA67" s="459">
        <f>'Fiche Données'!CF51</f>
        <v>0</v>
      </c>
      <c r="CB67" s="459">
        <f>'Fiche Données'!CG51</f>
        <v>0</v>
      </c>
      <c r="CC67" s="459">
        <f>'Fiche Données'!CH51</f>
        <v>0</v>
      </c>
      <c r="CD67" s="459">
        <f>'Fiche Données'!CI51</f>
        <v>0</v>
      </c>
      <c r="CE67" s="459">
        <f>'Fiche Données'!CJ51</f>
        <v>0</v>
      </c>
      <c r="CF67" s="459">
        <f>'Fiche Données'!CK51</f>
        <v>0</v>
      </c>
      <c r="CG67" s="459">
        <f>'Fiche Données'!CL51</f>
        <v>0</v>
      </c>
      <c r="CH67" s="459">
        <f>'Fiche Données'!CM51</f>
        <v>0</v>
      </c>
      <c r="CI67" s="459">
        <f>'Fiche Données'!CN51</f>
        <v>0</v>
      </c>
      <c r="CJ67" s="459">
        <f>'Fiche Données'!CO51</f>
        <v>0</v>
      </c>
      <c r="CK67" s="459">
        <f>'Fiche Données'!CP51</f>
        <v>0</v>
      </c>
      <c r="CL67" s="459">
        <f>'Fiche Données'!CQ51</f>
        <v>0</v>
      </c>
      <c r="CM67" s="459">
        <f>'Fiche Données'!CR51</f>
        <v>0</v>
      </c>
      <c r="CN67" s="459">
        <f>'Fiche Données'!CS51</f>
        <v>0</v>
      </c>
      <c r="CO67" s="459">
        <f>'Fiche Données'!CT51</f>
        <v>0</v>
      </c>
      <c r="CP67" s="459">
        <f>'Fiche Données'!CU51</f>
        <v>0</v>
      </c>
      <c r="CQ67" s="459">
        <f>'Fiche Données'!CV51</f>
        <v>0</v>
      </c>
      <c r="CR67" s="459">
        <f>'Fiche Données'!CW51</f>
        <v>0</v>
      </c>
      <c r="CS67" s="459">
        <f>'Fiche Données'!CX51</f>
        <v>0</v>
      </c>
      <c r="CT67" s="459">
        <f>'Fiche Données'!CY51</f>
        <v>0</v>
      </c>
      <c r="CU67" s="459">
        <f>'Fiche Données'!CZ51</f>
        <v>0</v>
      </c>
      <c r="CV67" s="459">
        <f>'Fiche Données'!DA51</f>
        <v>0</v>
      </c>
      <c r="CW67" s="459">
        <f>'Fiche Données'!DB51</f>
        <v>0</v>
      </c>
      <c r="CX67" s="459">
        <f>'Fiche Données'!DC51</f>
        <v>0</v>
      </c>
      <c r="CY67" s="459">
        <f>'Fiche Données'!DD51</f>
        <v>0</v>
      </c>
      <c r="CZ67" s="459">
        <f>'Fiche Données'!DE51</f>
        <v>0</v>
      </c>
      <c r="DA67" s="459">
        <f>'Fiche Données'!DF51</f>
        <v>0</v>
      </c>
      <c r="DB67" s="459">
        <f>'Fiche Données'!DG51</f>
        <v>0</v>
      </c>
      <c r="DC67" s="459">
        <f>'Fiche Données'!DH51</f>
        <v>0</v>
      </c>
      <c r="DD67" s="459">
        <f>'Fiche Données'!DI51</f>
        <v>0</v>
      </c>
      <c r="DE67" s="459">
        <f>'Fiche Données'!DJ51</f>
        <v>0</v>
      </c>
      <c r="DF67" s="459">
        <f>'Fiche Données'!DK51</f>
        <v>0</v>
      </c>
      <c r="DG67" s="459">
        <f>'Fiche Données'!DL51</f>
        <v>0</v>
      </c>
      <c r="DH67" s="459">
        <f>'Fiche Données'!DM51</f>
        <v>0</v>
      </c>
      <c r="DI67" s="459">
        <f>'Fiche Données'!DN51</f>
        <v>0</v>
      </c>
      <c r="DJ67" s="459">
        <f>'Fiche Données'!DO51</f>
        <v>0</v>
      </c>
      <c r="DK67" s="459">
        <f>'Fiche Données'!DP51</f>
        <v>0</v>
      </c>
      <c r="DL67" s="459">
        <f>'Fiche Données'!DQ51</f>
        <v>0</v>
      </c>
      <c r="DM67" s="459">
        <f>'Fiche Données'!DR51</f>
        <v>0</v>
      </c>
      <c r="DN67" s="459">
        <f>'Fiche Données'!DS51</f>
        <v>0</v>
      </c>
      <c r="DO67" s="459">
        <f>'Fiche Données'!DT51</f>
        <v>0</v>
      </c>
      <c r="DP67" s="511">
        <f>'Fiche Données'!DU51</f>
        <v>0</v>
      </c>
    </row>
    <row r="68" spans="1:120" ht="7.5" customHeight="1" x14ac:dyDescent="0.25">
      <c r="A68" s="516"/>
      <c r="DP68" s="511"/>
    </row>
    <row r="69" spans="1:120" x14ac:dyDescent="0.25">
      <c r="A69" s="516" t="s">
        <v>393</v>
      </c>
      <c r="B69" s="459">
        <f>'Fiche Données'!G52</f>
        <v>0</v>
      </c>
      <c r="C69" s="459">
        <f>'Fiche Données'!H52</f>
        <v>0</v>
      </c>
      <c r="D69" s="459">
        <f>'Fiche Données'!I52</f>
        <v>0</v>
      </c>
      <c r="E69" s="459">
        <f>'Fiche Données'!J52</f>
        <v>0</v>
      </c>
      <c r="F69" s="459">
        <f>'Fiche Données'!K52</f>
        <v>0</v>
      </c>
      <c r="G69" s="459">
        <f>'Fiche Données'!L52</f>
        <v>0</v>
      </c>
      <c r="H69" s="459">
        <f>'Fiche Données'!M52</f>
        <v>0</v>
      </c>
      <c r="I69" s="459">
        <f>'Fiche Données'!N52</f>
        <v>0</v>
      </c>
      <c r="J69" s="459">
        <f>'Fiche Données'!O52</f>
        <v>0</v>
      </c>
      <c r="K69" s="459">
        <f>'Fiche Données'!P52</f>
        <v>0</v>
      </c>
      <c r="L69" s="459">
        <f>'Fiche Données'!Q52</f>
        <v>0</v>
      </c>
      <c r="M69" s="459">
        <f>'Fiche Données'!R52</f>
        <v>0</v>
      </c>
      <c r="N69" s="459">
        <f>'Fiche Données'!S52</f>
        <v>0</v>
      </c>
      <c r="O69" s="459">
        <f>'Fiche Données'!T52</f>
        <v>0</v>
      </c>
      <c r="P69" s="459">
        <f>'Fiche Données'!U52</f>
        <v>0</v>
      </c>
      <c r="Q69" s="459">
        <f>'Fiche Données'!V52</f>
        <v>0</v>
      </c>
      <c r="R69" s="459">
        <f>'Fiche Données'!W52</f>
        <v>0</v>
      </c>
      <c r="S69" s="459">
        <f>'Fiche Données'!X52</f>
        <v>0</v>
      </c>
      <c r="T69" s="459">
        <f>'Fiche Données'!Y52</f>
        <v>0</v>
      </c>
      <c r="U69" s="459">
        <f>'Fiche Données'!Z52</f>
        <v>0</v>
      </c>
      <c r="V69" s="459">
        <f>'Fiche Données'!AA52</f>
        <v>0</v>
      </c>
      <c r="W69" s="459">
        <f>'Fiche Données'!AB52</f>
        <v>0</v>
      </c>
      <c r="X69" s="459">
        <f>'Fiche Données'!AC52</f>
        <v>0</v>
      </c>
      <c r="Y69" s="459">
        <f>'Fiche Données'!AD52</f>
        <v>0</v>
      </c>
      <c r="Z69" s="459">
        <f>'Fiche Données'!AE52</f>
        <v>0</v>
      </c>
      <c r="AA69" s="459">
        <f>'Fiche Données'!AF52</f>
        <v>0</v>
      </c>
      <c r="AB69" s="459">
        <f>'Fiche Données'!AG52</f>
        <v>0</v>
      </c>
      <c r="AC69" s="459">
        <f>'Fiche Données'!AH52</f>
        <v>0</v>
      </c>
      <c r="AD69" s="459">
        <f>'Fiche Données'!AI52</f>
        <v>0</v>
      </c>
      <c r="AE69" s="459">
        <f>'Fiche Données'!AJ52</f>
        <v>0</v>
      </c>
      <c r="AF69" s="459">
        <f>'Fiche Données'!AK52</f>
        <v>0</v>
      </c>
      <c r="AG69" s="459">
        <f>'Fiche Données'!AL52</f>
        <v>0</v>
      </c>
      <c r="AH69" s="459">
        <f>'Fiche Données'!AM52</f>
        <v>0</v>
      </c>
      <c r="AI69" s="459">
        <f>'Fiche Données'!AN52</f>
        <v>0</v>
      </c>
      <c r="AJ69" s="459">
        <f>'Fiche Données'!AO52</f>
        <v>0</v>
      </c>
      <c r="AK69" s="459">
        <f>'Fiche Données'!AP52</f>
        <v>0</v>
      </c>
      <c r="AL69" s="459">
        <f>'Fiche Données'!AQ52</f>
        <v>0</v>
      </c>
      <c r="AM69" s="459">
        <f>'Fiche Données'!AR52</f>
        <v>0</v>
      </c>
      <c r="AN69" s="459">
        <f>'Fiche Données'!AS52</f>
        <v>0</v>
      </c>
      <c r="AO69" s="459">
        <f>'Fiche Données'!AT52</f>
        <v>0</v>
      </c>
      <c r="AP69" s="459">
        <f>'Fiche Données'!AU52</f>
        <v>0</v>
      </c>
      <c r="AQ69" s="459">
        <f>'Fiche Données'!AV52</f>
        <v>0</v>
      </c>
      <c r="AR69" s="459">
        <f>'Fiche Données'!AW52</f>
        <v>0</v>
      </c>
      <c r="AS69" s="459">
        <f>'Fiche Données'!AX52</f>
        <v>0</v>
      </c>
      <c r="AT69" s="459">
        <f>'Fiche Données'!AY52</f>
        <v>0</v>
      </c>
      <c r="AU69" s="459">
        <f>'Fiche Données'!AZ52</f>
        <v>0</v>
      </c>
      <c r="AV69" s="459">
        <f>'Fiche Données'!BA52</f>
        <v>0</v>
      </c>
      <c r="AW69" s="459">
        <f>'Fiche Données'!BB52</f>
        <v>0</v>
      </c>
      <c r="AX69" s="459">
        <f>'Fiche Données'!BC52</f>
        <v>0</v>
      </c>
      <c r="AY69" s="459">
        <f>'Fiche Données'!BD52</f>
        <v>0</v>
      </c>
      <c r="AZ69" s="459">
        <f>'Fiche Données'!BE52</f>
        <v>0</v>
      </c>
      <c r="BA69" s="459">
        <f>'Fiche Données'!BF52</f>
        <v>0</v>
      </c>
      <c r="BB69" s="459">
        <f>'Fiche Données'!BG52</f>
        <v>0</v>
      </c>
      <c r="BC69" s="459">
        <f>'Fiche Données'!BH52</f>
        <v>0</v>
      </c>
      <c r="BD69" s="459">
        <f>'Fiche Données'!BI52</f>
        <v>0</v>
      </c>
      <c r="BE69" s="459">
        <f>'Fiche Données'!BJ52</f>
        <v>0</v>
      </c>
      <c r="BF69" s="459">
        <f>'Fiche Données'!BK52</f>
        <v>0</v>
      </c>
      <c r="BG69" s="459">
        <f>'Fiche Données'!BL52</f>
        <v>0</v>
      </c>
      <c r="BH69" s="459">
        <f>'Fiche Données'!BM52</f>
        <v>0</v>
      </c>
      <c r="BI69" s="459">
        <f>'Fiche Données'!BN52</f>
        <v>0</v>
      </c>
      <c r="BJ69" s="459">
        <f>'Fiche Données'!BO52</f>
        <v>0</v>
      </c>
      <c r="BK69" s="459">
        <f>'Fiche Données'!BP52</f>
        <v>0</v>
      </c>
      <c r="BL69" s="459">
        <f>'Fiche Données'!BQ52</f>
        <v>0</v>
      </c>
      <c r="BM69" s="459">
        <f>'Fiche Données'!BR52</f>
        <v>0</v>
      </c>
      <c r="BN69" s="459">
        <f>'Fiche Données'!BS52</f>
        <v>0</v>
      </c>
      <c r="BO69" s="459">
        <f>'Fiche Données'!BT52</f>
        <v>0</v>
      </c>
      <c r="BP69" s="459">
        <f>'Fiche Données'!BU52</f>
        <v>0</v>
      </c>
      <c r="BQ69" s="459">
        <f>'Fiche Données'!BV52</f>
        <v>0</v>
      </c>
      <c r="BR69" s="459">
        <f>'Fiche Données'!BW52</f>
        <v>0</v>
      </c>
      <c r="BS69" s="459">
        <f>'Fiche Données'!BX52</f>
        <v>0</v>
      </c>
      <c r="BT69" s="459">
        <f>'Fiche Données'!BY52</f>
        <v>0</v>
      </c>
      <c r="BU69" s="459">
        <f>'Fiche Données'!BZ52</f>
        <v>0</v>
      </c>
      <c r="BV69" s="459">
        <f>'Fiche Données'!CA52</f>
        <v>0</v>
      </c>
      <c r="BW69" s="459">
        <f>'Fiche Données'!CB52</f>
        <v>0</v>
      </c>
      <c r="BX69" s="459">
        <f>'Fiche Données'!CC52</f>
        <v>0</v>
      </c>
      <c r="BY69" s="459">
        <f>'Fiche Données'!CD52</f>
        <v>0</v>
      </c>
      <c r="BZ69" s="459">
        <f>'Fiche Données'!CE52</f>
        <v>0</v>
      </c>
      <c r="CA69" s="459">
        <f>'Fiche Données'!CF52</f>
        <v>0</v>
      </c>
      <c r="CB69" s="459">
        <f>'Fiche Données'!CG52</f>
        <v>0</v>
      </c>
      <c r="CC69" s="459">
        <f>'Fiche Données'!CH52</f>
        <v>0</v>
      </c>
      <c r="CD69" s="459">
        <f>'Fiche Données'!CI52</f>
        <v>0</v>
      </c>
      <c r="CE69" s="459">
        <f>'Fiche Données'!CJ52</f>
        <v>0</v>
      </c>
      <c r="CF69" s="459">
        <f>'Fiche Données'!CK52</f>
        <v>0</v>
      </c>
      <c r="CG69" s="459">
        <f>'Fiche Données'!CL52</f>
        <v>0</v>
      </c>
      <c r="CH69" s="459">
        <f>'Fiche Données'!CM52</f>
        <v>0</v>
      </c>
      <c r="CI69" s="459">
        <f>'Fiche Données'!CN52</f>
        <v>0</v>
      </c>
      <c r="CJ69" s="459">
        <f>'Fiche Données'!CO52</f>
        <v>0</v>
      </c>
      <c r="CK69" s="459">
        <f>'Fiche Données'!CP52</f>
        <v>0</v>
      </c>
      <c r="CL69" s="459">
        <f>'Fiche Données'!CQ52</f>
        <v>0</v>
      </c>
      <c r="CM69" s="459">
        <f>'Fiche Données'!CR52</f>
        <v>0</v>
      </c>
      <c r="CN69" s="459">
        <f>'Fiche Données'!CS52</f>
        <v>0</v>
      </c>
      <c r="CO69" s="459">
        <f>'Fiche Données'!CT52</f>
        <v>0</v>
      </c>
      <c r="CP69" s="459">
        <f>'Fiche Données'!CU52</f>
        <v>0</v>
      </c>
      <c r="CQ69" s="459">
        <f>'Fiche Données'!CV52</f>
        <v>0</v>
      </c>
      <c r="CR69" s="459">
        <f>'Fiche Données'!CW52</f>
        <v>0</v>
      </c>
      <c r="CS69" s="459">
        <f>'Fiche Données'!CX52</f>
        <v>0</v>
      </c>
      <c r="CT69" s="459">
        <f>'Fiche Données'!CY52</f>
        <v>0</v>
      </c>
      <c r="CU69" s="459">
        <f>'Fiche Données'!CZ52</f>
        <v>0</v>
      </c>
      <c r="CV69" s="459">
        <f>'Fiche Données'!DA52</f>
        <v>0</v>
      </c>
      <c r="CW69" s="459">
        <f>'Fiche Données'!DB52</f>
        <v>0</v>
      </c>
      <c r="CX69" s="459">
        <f>'Fiche Données'!DC52</f>
        <v>0</v>
      </c>
      <c r="CY69" s="459">
        <f>'Fiche Données'!DD52</f>
        <v>0</v>
      </c>
      <c r="CZ69" s="459">
        <f>'Fiche Données'!DE52</f>
        <v>0</v>
      </c>
      <c r="DA69" s="459">
        <f>'Fiche Données'!DF52</f>
        <v>0</v>
      </c>
      <c r="DB69" s="459">
        <f>'Fiche Données'!DG52</f>
        <v>0</v>
      </c>
      <c r="DC69" s="459">
        <f>'Fiche Données'!DH52</f>
        <v>0</v>
      </c>
      <c r="DD69" s="459">
        <f>'Fiche Données'!DI52</f>
        <v>0</v>
      </c>
      <c r="DE69" s="459">
        <f>'Fiche Données'!DJ52</f>
        <v>0</v>
      </c>
      <c r="DF69" s="459">
        <f>'Fiche Données'!DK52</f>
        <v>0</v>
      </c>
      <c r="DG69" s="459">
        <f>'Fiche Données'!DL52</f>
        <v>0</v>
      </c>
      <c r="DH69" s="459">
        <f>'Fiche Données'!DM52</f>
        <v>0</v>
      </c>
      <c r="DI69" s="459">
        <f>'Fiche Données'!DN52</f>
        <v>0</v>
      </c>
      <c r="DJ69" s="459">
        <f>'Fiche Données'!DO52</f>
        <v>0</v>
      </c>
      <c r="DK69" s="459">
        <f>'Fiche Données'!DP52</f>
        <v>0</v>
      </c>
      <c r="DL69" s="459">
        <f>'Fiche Données'!DQ52</f>
        <v>0</v>
      </c>
      <c r="DM69" s="459">
        <f>'Fiche Données'!DR52</f>
        <v>0</v>
      </c>
      <c r="DN69" s="459">
        <f>'Fiche Données'!DS52</f>
        <v>0</v>
      </c>
      <c r="DO69" s="459">
        <f>'Fiche Données'!DT52</f>
        <v>0</v>
      </c>
      <c r="DP69" s="511">
        <f>'Fiche Données'!DU52</f>
        <v>0</v>
      </c>
    </row>
    <row r="70" spans="1:120" x14ac:dyDescent="0.25">
      <c r="A70" s="516" t="s">
        <v>394</v>
      </c>
      <c r="B70" s="459">
        <f>'Fiche Données'!G53</f>
        <v>0</v>
      </c>
      <c r="C70" s="459">
        <f>'Fiche Données'!H53</f>
        <v>0</v>
      </c>
      <c r="D70" s="459">
        <f>'Fiche Données'!I53</f>
        <v>0</v>
      </c>
      <c r="E70" s="459">
        <f>'Fiche Données'!J53</f>
        <v>0</v>
      </c>
      <c r="F70" s="459">
        <f>'Fiche Données'!K53</f>
        <v>0</v>
      </c>
      <c r="G70" s="459">
        <f>'Fiche Données'!L53</f>
        <v>0</v>
      </c>
      <c r="H70" s="459">
        <f>'Fiche Données'!M53</f>
        <v>0</v>
      </c>
      <c r="I70" s="459">
        <f>'Fiche Données'!N53</f>
        <v>0</v>
      </c>
      <c r="J70" s="459">
        <f>'Fiche Données'!O53</f>
        <v>0</v>
      </c>
      <c r="K70" s="459">
        <f>'Fiche Données'!P53</f>
        <v>0</v>
      </c>
      <c r="L70" s="459">
        <f>'Fiche Données'!Q53</f>
        <v>0</v>
      </c>
      <c r="M70" s="459">
        <f>'Fiche Données'!R53</f>
        <v>0</v>
      </c>
      <c r="N70" s="459">
        <f>'Fiche Données'!S53</f>
        <v>0</v>
      </c>
      <c r="O70" s="459">
        <f>'Fiche Données'!T53</f>
        <v>0</v>
      </c>
      <c r="P70" s="459">
        <f>'Fiche Données'!U53</f>
        <v>0</v>
      </c>
      <c r="Q70" s="459">
        <f>'Fiche Données'!V53</f>
        <v>0</v>
      </c>
      <c r="R70" s="459">
        <f>'Fiche Données'!W53</f>
        <v>0</v>
      </c>
      <c r="S70" s="459">
        <f>'Fiche Données'!X53</f>
        <v>0</v>
      </c>
      <c r="T70" s="459">
        <f>'Fiche Données'!Y53</f>
        <v>0</v>
      </c>
      <c r="U70" s="459">
        <f>'Fiche Données'!Z53</f>
        <v>0</v>
      </c>
      <c r="V70" s="459">
        <f>'Fiche Données'!AA53</f>
        <v>0</v>
      </c>
      <c r="W70" s="459">
        <f>'Fiche Données'!AB53</f>
        <v>0</v>
      </c>
      <c r="X70" s="459">
        <f>'Fiche Données'!AC53</f>
        <v>0</v>
      </c>
      <c r="Y70" s="459">
        <f>'Fiche Données'!AD53</f>
        <v>0</v>
      </c>
      <c r="Z70" s="459">
        <f>'Fiche Données'!AE53</f>
        <v>0</v>
      </c>
      <c r="AA70" s="459">
        <f>'Fiche Données'!AF53</f>
        <v>0</v>
      </c>
      <c r="AB70" s="459">
        <f>'Fiche Données'!AG53</f>
        <v>0</v>
      </c>
      <c r="AC70" s="459">
        <f>'Fiche Données'!AH53</f>
        <v>0</v>
      </c>
      <c r="AD70" s="459">
        <f>'Fiche Données'!AI53</f>
        <v>0</v>
      </c>
      <c r="AE70" s="459">
        <f>'Fiche Données'!AJ53</f>
        <v>0</v>
      </c>
      <c r="AF70" s="459">
        <f>'Fiche Données'!AK53</f>
        <v>0</v>
      </c>
      <c r="AG70" s="459">
        <f>'Fiche Données'!AL53</f>
        <v>0</v>
      </c>
      <c r="AH70" s="459">
        <f>'Fiche Données'!AM53</f>
        <v>0</v>
      </c>
      <c r="AI70" s="459">
        <f>'Fiche Données'!AN53</f>
        <v>0</v>
      </c>
      <c r="AJ70" s="459">
        <f>'Fiche Données'!AO53</f>
        <v>0</v>
      </c>
      <c r="AK70" s="459">
        <f>'Fiche Données'!AP53</f>
        <v>0</v>
      </c>
      <c r="AL70" s="459">
        <f>'Fiche Données'!AQ53</f>
        <v>0</v>
      </c>
      <c r="AM70" s="459">
        <f>'Fiche Données'!AR53</f>
        <v>0</v>
      </c>
      <c r="AN70" s="459">
        <f>'Fiche Données'!AS53</f>
        <v>0</v>
      </c>
      <c r="AO70" s="459">
        <f>'Fiche Données'!AT53</f>
        <v>0</v>
      </c>
      <c r="AP70" s="459">
        <f>'Fiche Données'!AU53</f>
        <v>0</v>
      </c>
      <c r="AQ70" s="459">
        <f>'Fiche Données'!AV53</f>
        <v>0</v>
      </c>
      <c r="AR70" s="459">
        <f>'Fiche Données'!AW53</f>
        <v>0</v>
      </c>
      <c r="AS70" s="459">
        <f>'Fiche Données'!AX53</f>
        <v>0</v>
      </c>
      <c r="AT70" s="459">
        <f>'Fiche Données'!AY53</f>
        <v>0</v>
      </c>
      <c r="AU70" s="459">
        <f>'Fiche Données'!AZ53</f>
        <v>0</v>
      </c>
      <c r="AV70" s="459">
        <f>'Fiche Données'!BA53</f>
        <v>0</v>
      </c>
      <c r="AW70" s="459">
        <f>'Fiche Données'!BB53</f>
        <v>0</v>
      </c>
      <c r="AX70" s="459">
        <f>'Fiche Données'!BC53</f>
        <v>0</v>
      </c>
      <c r="AY70" s="459">
        <f>'Fiche Données'!BD53</f>
        <v>0</v>
      </c>
      <c r="AZ70" s="459">
        <f>'Fiche Données'!BE53</f>
        <v>0</v>
      </c>
      <c r="BA70" s="459">
        <f>'Fiche Données'!BF53</f>
        <v>0</v>
      </c>
      <c r="BB70" s="459">
        <f>'Fiche Données'!BG53</f>
        <v>0</v>
      </c>
      <c r="BC70" s="459">
        <f>'Fiche Données'!BH53</f>
        <v>0</v>
      </c>
      <c r="BD70" s="459">
        <f>'Fiche Données'!BI53</f>
        <v>0</v>
      </c>
      <c r="BE70" s="459">
        <f>'Fiche Données'!BJ53</f>
        <v>0</v>
      </c>
      <c r="BF70" s="459">
        <f>'Fiche Données'!BK53</f>
        <v>0</v>
      </c>
      <c r="BG70" s="459">
        <f>'Fiche Données'!BL53</f>
        <v>0</v>
      </c>
      <c r="BH70" s="459">
        <f>'Fiche Données'!BM53</f>
        <v>0</v>
      </c>
      <c r="BI70" s="459">
        <f>'Fiche Données'!BN53</f>
        <v>0</v>
      </c>
      <c r="BJ70" s="459">
        <f>'Fiche Données'!BO53</f>
        <v>0</v>
      </c>
      <c r="BK70" s="459">
        <f>'Fiche Données'!BP53</f>
        <v>0</v>
      </c>
      <c r="BL70" s="459">
        <f>'Fiche Données'!BQ53</f>
        <v>0</v>
      </c>
      <c r="BM70" s="459">
        <f>'Fiche Données'!BR53</f>
        <v>0</v>
      </c>
      <c r="BN70" s="459">
        <f>'Fiche Données'!BS53</f>
        <v>0</v>
      </c>
      <c r="BO70" s="459">
        <f>'Fiche Données'!BT53</f>
        <v>0</v>
      </c>
      <c r="BP70" s="459">
        <f>'Fiche Données'!BU53</f>
        <v>0</v>
      </c>
      <c r="BQ70" s="459">
        <f>'Fiche Données'!BV53</f>
        <v>0</v>
      </c>
      <c r="BR70" s="459">
        <f>'Fiche Données'!BW53</f>
        <v>0</v>
      </c>
      <c r="BS70" s="459">
        <f>'Fiche Données'!BX53</f>
        <v>0</v>
      </c>
      <c r="BT70" s="459">
        <f>'Fiche Données'!BY53</f>
        <v>0</v>
      </c>
      <c r="BU70" s="459">
        <f>'Fiche Données'!BZ53</f>
        <v>0</v>
      </c>
      <c r="BV70" s="459">
        <f>'Fiche Données'!CA53</f>
        <v>0</v>
      </c>
      <c r="BW70" s="459">
        <f>'Fiche Données'!CB53</f>
        <v>0</v>
      </c>
      <c r="BX70" s="459">
        <f>'Fiche Données'!CC53</f>
        <v>0</v>
      </c>
      <c r="BY70" s="459">
        <f>'Fiche Données'!CD53</f>
        <v>0</v>
      </c>
      <c r="BZ70" s="459">
        <f>'Fiche Données'!CE53</f>
        <v>0</v>
      </c>
      <c r="CA70" s="459">
        <f>'Fiche Données'!CF53</f>
        <v>0</v>
      </c>
      <c r="CB70" s="459">
        <f>'Fiche Données'!CG53</f>
        <v>0</v>
      </c>
      <c r="CC70" s="459">
        <f>'Fiche Données'!CH53</f>
        <v>0</v>
      </c>
      <c r="CD70" s="459">
        <f>'Fiche Données'!CI53</f>
        <v>0</v>
      </c>
      <c r="CE70" s="459">
        <f>'Fiche Données'!CJ53</f>
        <v>0</v>
      </c>
      <c r="CF70" s="459">
        <f>'Fiche Données'!CK53</f>
        <v>0</v>
      </c>
      <c r="CG70" s="459">
        <f>'Fiche Données'!CL53</f>
        <v>0</v>
      </c>
      <c r="CH70" s="459">
        <f>'Fiche Données'!CM53</f>
        <v>0</v>
      </c>
      <c r="CI70" s="459">
        <f>'Fiche Données'!CN53</f>
        <v>0</v>
      </c>
      <c r="CJ70" s="459">
        <f>'Fiche Données'!CO53</f>
        <v>0</v>
      </c>
      <c r="CK70" s="459">
        <f>'Fiche Données'!CP53</f>
        <v>0</v>
      </c>
      <c r="CL70" s="459">
        <f>'Fiche Données'!CQ53</f>
        <v>0</v>
      </c>
      <c r="CM70" s="459">
        <f>'Fiche Données'!CR53</f>
        <v>0</v>
      </c>
      <c r="CN70" s="459">
        <f>'Fiche Données'!CS53</f>
        <v>0</v>
      </c>
      <c r="CO70" s="459">
        <f>'Fiche Données'!CT53</f>
        <v>0</v>
      </c>
      <c r="CP70" s="459">
        <f>'Fiche Données'!CU53</f>
        <v>0</v>
      </c>
      <c r="CQ70" s="459">
        <f>'Fiche Données'!CV53</f>
        <v>0</v>
      </c>
      <c r="CR70" s="459">
        <f>'Fiche Données'!CW53</f>
        <v>0</v>
      </c>
      <c r="CS70" s="459">
        <f>'Fiche Données'!CX53</f>
        <v>0</v>
      </c>
      <c r="CT70" s="459">
        <f>'Fiche Données'!CY53</f>
        <v>0</v>
      </c>
      <c r="CU70" s="459">
        <f>'Fiche Données'!CZ53</f>
        <v>0</v>
      </c>
      <c r="CV70" s="459">
        <f>'Fiche Données'!DA53</f>
        <v>0</v>
      </c>
      <c r="CW70" s="459">
        <f>'Fiche Données'!DB53</f>
        <v>0</v>
      </c>
      <c r="CX70" s="459">
        <f>'Fiche Données'!DC53</f>
        <v>0</v>
      </c>
      <c r="CY70" s="459">
        <f>'Fiche Données'!DD53</f>
        <v>0</v>
      </c>
      <c r="CZ70" s="459">
        <f>'Fiche Données'!DE53</f>
        <v>0</v>
      </c>
      <c r="DA70" s="459">
        <f>'Fiche Données'!DF53</f>
        <v>0</v>
      </c>
      <c r="DB70" s="459">
        <f>'Fiche Données'!DG53</f>
        <v>0</v>
      </c>
      <c r="DC70" s="459">
        <f>'Fiche Données'!DH53</f>
        <v>0</v>
      </c>
      <c r="DD70" s="459">
        <f>'Fiche Données'!DI53</f>
        <v>0</v>
      </c>
      <c r="DE70" s="459">
        <f>'Fiche Données'!DJ53</f>
        <v>0</v>
      </c>
      <c r="DF70" s="459">
        <f>'Fiche Données'!DK53</f>
        <v>0</v>
      </c>
      <c r="DG70" s="459">
        <f>'Fiche Données'!DL53</f>
        <v>0</v>
      </c>
      <c r="DH70" s="459">
        <f>'Fiche Données'!DM53</f>
        <v>0</v>
      </c>
      <c r="DI70" s="459">
        <f>'Fiche Données'!DN53</f>
        <v>0</v>
      </c>
      <c r="DJ70" s="459">
        <f>'Fiche Données'!DO53</f>
        <v>0</v>
      </c>
      <c r="DK70" s="459">
        <f>'Fiche Données'!DP53</f>
        <v>0</v>
      </c>
      <c r="DL70" s="459">
        <f>'Fiche Données'!DQ53</f>
        <v>0</v>
      </c>
      <c r="DM70" s="459">
        <f>'Fiche Données'!DR53</f>
        <v>0</v>
      </c>
      <c r="DN70" s="459">
        <f>'Fiche Données'!DS53</f>
        <v>0</v>
      </c>
      <c r="DO70" s="459">
        <f>'Fiche Données'!DT53</f>
        <v>0</v>
      </c>
      <c r="DP70" s="511">
        <f>'Fiche Données'!DU53</f>
        <v>0</v>
      </c>
    </row>
    <row r="71" spans="1:120" x14ac:dyDescent="0.25">
      <c r="A71" s="516" t="s">
        <v>395</v>
      </c>
      <c r="B71" s="459">
        <f>'Fiche Données'!G54</f>
        <v>0</v>
      </c>
      <c r="C71" s="459">
        <f>'Fiche Données'!H54</f>
        <v>0</v>
      </c>
      <c r="D71" s="459">
        <f>'Fiche Données'!I54</f>
        <v>0</v>
      </c>
      <c r="E71" s="459">
        <f>'Fiche Données'!J54</f>
        <v>0</v>
      </c>
      <c r="F71" s="459">
        <f>'Fiche Données'!K54</f>
        <v>0</v>
      </c>
      <c r="G71" s="459">
        <f>'Fiche Données'!L54</f>
        <v>0</v>
      </c>
      <c r="H71" s="459">
        <f>'Fiche Données'!M54</f>
        <v>0</v>
      </c>
      <c r="I71" s="459">
        <f>'Fiche Données'!N54</f>
        <v>0</v>
      </c>
      <c r="J71" s="459">
        <f>'Fiche Données'!O54</f>
        <v>0</v>
      </c>
      <c r="K71" s="459">
        <f>'Fiche Données'!P54</f>
        <v>0</v>
      </c>
      <c r="L71" s="459">
        <f>'Fiche Données'!Q54</f>
        <v>0</v>
      </c>
      <c r="M71" s="459">
        <f>'Fiche Données'!R54</f>
        <v>0</v>
      </c>
      <c r="N71" s="459">
        <f>'Fiche Données'!S54</f>
        <v>0</v>
      </c>
      <c r="O71" s="459">
        <f>'Fiche Données'!T54</f>
        <v>0</v>
      </c>
      <c r="P71" s="459">
        <f>'Fiche Données'!U54</f>
        <v>0</v>
      </c>
      <c r="Q71" s="459">
        <f>'Fiche Données'!V54</f>
        <v>0</v>
      </c>
      <c r="R71" s="459">
        <f>'Fiche Données'!W54</f>
        <v>0</v>
      </c>
      <c r="S71" s="459">
        <f>'Fiche Données'!X54</f>
        <v>0</v>
      </c>
      <c r="T71" s="459">
        <f>'Fiche Données'!Y54</f>
        <v>0</v>
      </c>
      <c r="U71" s="459">
        <f>'Fiche Données'!Z54</f>
        <v>0</v>
      </c>
      <c r="V71" s="459">
        <f>'Fiche Données'!AA54</f>
        <v>0</v>
      </c>
      <c r="W71" s="459">
        <f>'Fiche Données'!AB54</f>
        <v>0</v>
      </c>
      <c r="X71" s="459">
        <f>'Fiche Données'!AC54</f>
        <v>0</v>
      </c>
      <c r="Y71" s="459">
        <f>'Fiche Données'!AD54</f>
        <v>0</v>
      </c>
      <c r="Z71" s="459">
        <f>'Fiche Données'!AE54</f>
        <v>0</v>
      </c>
      <c r="AA71" s="459">
        <f>'Fiche Données'!AF54</f>
        <v>0</v>
      </c>
      <c r="AB71" s="459">
        <f>'Fiche Données'!AG54</f>
        <v>0</v>
      </c>
      <c r="AC71" s="459">
        <f>'Fiche Données'!AH54</f>
        <v>0</v>
      </c>
      <c r="AD71" s="459">
        <f>'Fiche Données'!AI54</f>
        <v>0</v>
      </c>
      <c r="AE71" s="459">
        <f>'Fiche Données'!AJ54</f>
        <v>0</v>
      </c>
      <c r="AF71" s="459">
        <f>'Fiche Données'!AK54</f>
        <v>0</v>
      </c>
      <c r="AG71" s="459">
        <f>'Fiche Données'!AL54</f>
        <v>0</v>
      </c>
      <c r="AH71" s="459">
        <f>'Fiche Données'!AM54</f>
        <v>0</v>
      </c>
      <c r="AI71" s="459">
        <f>'Fiche Données'!AN54</f>
        <v>0</v>
      </c>
      <c r="AJ71" s="459">
        <f>'Fiche Données'!AO54</f>
        <v>0</v>
      </c>
      <c r="AK71" s="459">
        <f>'Fiche Données'!AP54</f>
        <v>0</v>
      </c>
      <c r="AL71" s="459">
        <f>'Fiche Données'!AQ54</f>
        <v>0</v>
      </c>
      <c r="AM71" s="459">
        <f>'Fiche Données'!AR54</f>
        <v>0</v>
      </c>
      <c r="AN71" s="459">
        <f>'Fiche Données'!AS54</f>
        <v>0</v>
      </c>
      <c r="AO71" s="459">
        <f>'Fiche Données'!AT54</f>
        <v>0</v>
      </c>
      <c r="AP71" s="459">
        <f>'Fiche Données'!AU54</f>
        <v>0</v>
      </c>
      <c r="AQ71" s="459">
        <f>'Fiche Données'!AV54</f>
        <v>0</v>
      </c>
      <c r="AR71" s="459">
        <f>'Fiche Données'!AW54</f>
        <v>0</v>
      </c>
      <c r="AS71" s="459">
        <f>'Fiche Données'!AX54</f>
        <v>0</v>
      </c>
      <c r="AT71" s="459">
        <f>'Fiche Données'!AY54</f>
        <v>0</v>
      </c>
      <c r="AU71" s="459">
        <f>'Fiche Données'!AZ54</f>
        <v>0</v>
      </c>
      <c r="AV71" s="459">
        <f>'Fiche Données'!BA54</f>
        <v>0</v>
      </c>
      <c r="AW71" s="459">
        <f>'Fiche Données'!BB54</f>
        <v>0</v>
      </c>
      <c r="AX71" s="459">
        <f>'Fiche Données'!BC54</f>
        <v>0</v>
      </c>
      <c r="AY71" s="459">
        <f>'Fiche Données'!BD54</f>
        <v>0</v>
      </c>
      <c r="AZ71" s="459">
        <f>'Fiche Données'!BE54</f>
        <v>0</v>
      </c>
      <c r="BA71" s="459">
        <f>'Fiche Données'!BF54</f>
        <v>0</v>
      </c>
      <c r="BB71" s="459">
        <f>'Fiche Données'!BG54</f>
        <v>0</v>
      </c>
      <c r="BC71" s="459">
        <f>'Fiche Données'!BH54</f>
        <v>0</v>
      </c>
      <c r="BD71" s="459">
        <f>'Fiche Données'!BI54</f>
        <v>0</v>
      </c>
      <c r="BE71" s="459">
        <f>'Fiche Données'!BJ54</f>
        <v>0</v>
      </c>
      <c r="BF71" s="459">
        <f>'Fiche Données'!BK54</f>
        <v>0</v>
      </c>
      <c r="BG71" s="459">
        <f>'Fiche Données'!BL54</f>
        <v>0</v>
      </c>
      <c r="BH71" s="459">
        <f>'Fiche Données'!BM54</f>
        <v>0</v>
      </c>
      <c r="BI71" s="459">
        <f>'Fiche Données'!BN54</f>
        <v>0</v>
      </c>
      <c r="BJ71" s="459">
        <f>'Fiche Données'!BO54</f>
        <v>0</v>
      </c>
      <c r="BK71" s="459">
        <f>'Fiche Données'!BP54</f>
        <v>0</v>
      </c>
      <c r="BL71" s="459">
        <f>'Fiche Données'!BQ54</f>
        <v>0</v>
      </c>
      <c r="BM71" s="459">
        <f>'Fiche Données'!BR54</f>
        <v>0</v>
      </c>
      <c r="BN71" s="459">
        <f>'Fiche Données'!BS54</f>
        <v>0</v>
      </c>
      <c r="BO71" s="459">
        <f>'Fiche Données'!BT54</f>
        <v>0</v>
      </c>
      <c r="BP71" s="459">
        <f>'Fiche Données'!BU54</f>
        <v>0</v>
      </c>
      <c r="BQ71" s="459">
        <f>'Fiche Données'!BV54</f>
        <v>0</v>
      </c>
      <c r="BR71" s="459">
        <f>'Fiche Données'!BW54</f>
        <v>0</v>
      </c>
      <c r="BS71" s="459">
        <f>'Fiche Données'!BX54</f>
        <v>0</v>
      </c>
      <c r="BT71" s="459">
        <f>'Fiche Données'!BY54</f>
        <v>0</v>
      </c>
      <c r="BU71" s="459">
        <f>'Fiche Données'!BZ54</f>
        <v>0</v>
      </c>
      <c r="BV71" s="459">
        <f>'Fiche Données'!CA54</f>
        <v>0</v>
      </c>
      <c r="BW71" s="459">
        <f>'Fiche Données'!CB54</f>
        <v>0</v>
      </c>
      <c r="BX71" s="459">
        <f>'Fiche Données'!CC54</f>
        <v>0</v>
      </c>
      <c r="BY71" s="459">
        <f>'Fiche Données'!CD54</f>
        <v>0</v>
      </c>
      <c r="BZ71" s="459">
        <f>'Fiche Données'!CE54</f>
        <v>0</v>
      </c>
      <c r="CA71" s="459">
        <f>'Fiche Données'!CF54</f>
        <v>0</v>
      </c>
      <c r="CB71" s="459">
        <f>'Fiche Données'!CG54</f>
        <v>0</v>
      </c>
      <c r="CC71" s="459">
        <f>'Fiche Données'!CH54</f>
        <v>0</v>
      </c>
      <c r="CD71" s="459">
        <f>'Fiche Données'!CI54</f>
        <v>0</v>
      </c>
      <c r="CE71" s="459">
        <f>'Fiche Données'!CJ54</f>
        <v>0</v>
      </c>
      <c r="CF71" s="459">
        <f>'Fiche Données'!CK54</f>
        <v>0</v>
      </c>
      <c r="CG71" s="459">
        <f>'Fiche Données'!CL54</f>
        <v>0</v>
      </c>
      <c r="CH71" s="459">
        <f>'Fiche Données'!CM54</f>
        <v>0</v>
      </c>
      <c r="CI71" s="459">
        <f>'Fiche Données'!CN54</f>
        <v>0</v>
      </c>
      <c r="CJ71" s="459">
        <f>'Fiche Données'!CO54</f>
        <v>0</v>
      </c>
      <c r="CK71" s="459">
        <f>'Fiche Données'!CP54</f>
        <v>0</v>
      </c>
      <c r="CL71" s="459">
        <f>'Fiche Données'!CQ54</f>
        <v>0</v>
      </c>
      <c r="CM71" s="459">
        <f>'Fiche Données'!CR54</f>
        <v>0</v>
      </c>
      <c r="CN71" s="459">
        <f>'Fiche Données'!CS54</f>
        <v>0</v>
      </c>
      <c r="CO71" s="459">
        <f>'Fiche Données'!CT54</f>
        <v>0</v>
      </c>
      <c r="CP71" s="459">
        <f>'Fiche Données'!CU54</f>
        <v>0</v>
      </c>
      <c r="CQ71" s="459">
        <f>'Fiche Données'!CV54</f>
        <v>0</v>
      </c>
      <c r="CR71" s="459">
        <f>'Fiche Données'!CW54</f>
        <v>0</v>
      </c>
      <c r="CS71" s="459">
        <f>'Fiche Données'!CX54</f>
        <v>0</v>
      </c>
      <c r="CT71" s="459">
        <f>'Fiche Données'!CY54</f>
        <v>0</v>
      </c>
      <c r="CU71" s="459">
        <f>'Fiche Données'!CZ54</f>
        <v>0</v>
      </c>
      <c r="CV71" s="459">
        <f>'Fiche Données'!DA54</f>
        <v>0</v>
      </c>
      <c r="CW71" s="459">
        <f>'Fiche Données'!DB54</f>
        <v>0</v>
      </c>
      <c r="CX71" s="459">
        <f>'Fiche Données'!DC54</f>
        <v>0</v>
      </c>
      <c r="CY71" s="459">
        <f>'Fiche Données'!DD54</f>
        <v>0</v>
      </c>
      <c r="CZ71" s="459">
        <f>'Fiche Données'!DE54</f>
        <v>0</v>
      </c>
      <c r="DA71" s="459">
        <f>'Fiche Données'!DF54</f>
        <v>0</v>
      </c>
      <c r="DB71" s="459">
        <f>'Fiche Données'!DG54</f>
        <v>0</v>
      </c>
      <c r="DC71" s="459">
        <f>'Fiche Données'!DH54</f>
        <v>0</v>
      </c>
      <c r="DD71" s="459">
        <f>'Fiche Données'!DI54</f>
        <v>0</v>
      </c>
      <c r="DE71" s="459">
        <f>'Fiche Données'!DJ54</f>
        <v>0</v>
      </c>
      <c r="DF71" s="459">
        <f>'Fiche Données'!DK54</f>
        <v>0</v>
      </c>
      <c r="DG71" s="459">
        <f>'Fiche Données'!DL54</f>
        <v>0</v>
      </c>
      <c r="DH71" s="459">
        <f>'Fiche Données'!DM54</f>
        <v>0</v>
      </c>
      <c r="DI71" s="459">
        <f>'Fiche Données'!DN54</f>
        <v>0</v>
      </c>
      <c r="DJ71" s="459">
        <f>'Fiche Données'!DO54</f>
        <v>0</v>
      </c>
      <c r="DK71" s="459">
        <f>'Fiche Données'!DP54</f>
        <v>0</v>
      </c>
      <c r="DL71" s="459">
        <f>'Fiche Données'!DQ54</f>
        <v>0</v>
      </c>
      <c r="DM71" s="459">
        <f>'Fiche Données'!DR54</f>
        <v>0</v>
      </c>
      <c r="DN71" s="459">
        <f>'Fiche Données'!DS54</f>
        <v>0</v>
      </c>
      <c r="DO71" s="459">
        <f>'Fiche Données'!DT54</f>
        <v>0</v>
      </c>
      <c r="DP71" s="511">
        <f>'Fiche Données'!DU54</f>
        <v>0</v>
      </c>
    </row>
    <row r="72" spans="1:120" ht="7.5" customHeight="1" x14ac:dyDescent="0.25">
      <c r="A72" s="516"/>
      <c r="DP72" s="511"/>
    </row>
    <row r="73" spans="1:120" x14ac:dyDescent="0.25">
      <c r="A73" s="516" t="s">
        <v>396</v>
      </c>
      <c r="B73" s="459">
        <f>'Fiche Données'!G55</f>
        <v>0</v>
      </c>
      <c r="C73" s="459">
        <f>'Fiche Données'!H55</f>
        <v>0</v>
      </c>
      <c r="D73" s="459">
        <f>'Fiche Données'!I55</f>
        <v>0</v>
      </c>
      <c r="E73" s="459">
        <f>'Fiche Données'!J55</f>
        <v>0</v>
      </c>
      <c r="F73" s="459">
        <f>'Fiche Données'!K55</f>
        <v>0</v>
      </c>
      <c r="G73" s="459">
        <f>'Fiche Données'!L55</f>
        <v>0</v>
      </c>
      <c r="H73" s="459">
        <f>'Fiche Données'!M55</f>
        <v>0</v>
      </c>
      <c r="I73" s="459">
        <f>'Fiche Données'!N55</f>
        <v>0</v>
      </c>
      <c r="J73" s="459">
        <f>'Fiche Données'!O55</f>
        <v>0</v>
      </c>
      <c r="K73" s="459">
        <f>'Fiche Données'!P55</f>
        <v>0</v>
      </c>
      <c r="L73" s="459">
        <f>'Fiche Données'!Q55</f>
        <v>0</v>
      </c>
      <c r="M73" s="459">
        <f>'Fiche Données'!R55</f>
        <v>0</v>
      </c>
      <c r="N73" s="459">
        <f>'Fiche Données'!S55</f>
        <v>0</v>
      </c>
      <c r="O73" s="459">
        <f>'Fiche Données'!T55</f>
        <v>0</v>
      </c>
      <c r="P73" s="459">
        <f>'Fiche Données'!U55</f>
        <v>0</v>
      </c>
      <c r="Q73" s="459">
        <f>'Fiche Données'!V55</f>
        <v>0</v>
      </c>
      <c r="R73" s="459">
        <f>'Fiche Données'!W55</f>
        <v>0</v>
      </c>
      <c r="S73" s="459">
        <f>'Fiche Données'!X55</f>
        <v>0</v>
      </c>
      <c r="T73" s="459">
        <f>'Fiche Données'!Y55</f>
        <v>0</v>
      </c>
      <c r="U73" s="459">
        <f>'Fiche Données'!Z55</f>
        <v>0</v>
      </c>
      <c r="V73" s="459">
        <f>'Fiche Données'!AA55</f>
        <v>0</v>
      </c>
      <c r="W73" s="459">
        <f>'Fiche Données'!AB55</f>
        <v>0</v>
      </c>
      <c r="X73" s="459">
        <f>'Fiche Données'!AC55</f>
        <v>0</v>
      </c>
      <c r="Y73" s="459">
        <f>'Fiche Données'!AD55</f>
        <v>0</v>
      </c>
      <c r="Z73" s="459">
        <f>'Fiche Données'!AE55</f>
        <v>0</v>
      </c>
      <c r="AA73" s="459">
        <f>'Fiche Données'!AF55</f>
        <v>0</v>
      </c>
      <c r="AB73" s="459">
        <f>'Fiche Données'!AG55</f>
        <v>0</v>
      </c>
      <c r="AC73" s="459">
        <f>'Fiche Données'!AH55</f>
        <v>0</v>
      </c>
      <c r="AD73" s="459">
        <f>'Fiche Données'!AI55</f>
        <v>0</v>
      </c>
      <c r="AE73" s="459">
        <f>'Fiche Données'!AJ55</f>
        <v>0</v>
      </c>
      <c r="AF73" s="459">
        <f>'Fiche Données'!AK55</f>
        <v>0</v>
      </c>
      <c r="AG73" s="459">
        <f>'Fiche Données'!AL55</f>
        <v>0</v>
      </c>
      <c r="AH73" s="459">
        <f>'Fiche Données'!AM55</f>
        <v>0</v>
      </c>
      <c r="AI73" s="459">
        <f>'Fiche Données'!AN55</f>
        <v>0</v>
      </c>
      <c r="AJ73" s="459">
        <f>'Fiche Données'!AO55</f>
        <v>0</v>
      </c>
      <c r="AK73" s="459">
        <f>'Fiche Données'!AP55</f>
        <v>0</v>
      </c>
      <c r="AL73" s="459">
        <f>'Fiche Données'!AQ55</f>
        <v>0</v>
      </c>
      <c r="AM73" s="459">
        <f>'Fiche Données'!AR55</f>
        <v>0</v>
      </c>
      <c r="AN73" s="459">
        <f>'Fiche Données'!AS55</f>
        <v>0</v>
      </c>
      <c r="AO73" s="459">
        <f>'Fiche Données'!AT55</f>
        <v>0</v>
      </c>
      <c r="AP73" s="459">
        <f>'Fiche Données'!AU55</f>
        <v>0</v>
      </c>
      <c r="AQ73" s="459">
        <f>'Fiche Données'!AV55</f>
        <v>0</v>
      </c>
      <c r="AR73" s="459">
        <f>'Fiche Données'!AW55</f>
        <v>0</v>
      </c>
      <c r="AS73" s="459">
        <f>'Fiche Données'!AX55</f>
        <v>0</v>
      </c>
      <c r="AT73" s="459">
        <f>'Fiche Données'!AY55</f>
        <v>0</v>
      </c>
      <c r="AU73" s="459">
        <f>'Fiche Données'!AZ55</f>
        <v>0</v>
      </c>
      <c r="AV73" s="459">
        <f>'Fiche Données'!BA55</f>
        <v>0</v>
      </c>
      <c r="AW73" s="459">
        <f>'Fiche Données'!BB55</f>
        <v>0</v>
      </c>
      <c r="AX73" s="459">
        <f>'Fiche Données'!BC55</f>
        <v>0</v>
      </c>
      <c r="AY73" s="459">
        <f>'Fiche Données'!BD55</f>
        <v>0</v>
      </c>
      <c r="AZ73" s="459">
        <f>'Fiche Données'!BE55</f>
        <v>0</v>
      </c>
      <c r="BA73" s="459">
        <f>'Fiche Données'!BF55</f>
        <v>0</v>
      </c>
      <c r="BB73" s="459">
        <f>'Fiche Données'!BG55</f>
        <v>0</v>
      </c>
      <c r="BC73" s="459">
        <f>'Fiche Données'!BH55</f>
        <v>0</v>
      </c>
      <c r="BD73" s="459">
        <f>'Fiche Données'!BI55</f>
        <v>0</v>
      </c>
      <c r="BE73" s="459">
        <f>'Fiche Données'!BJ55</f>
        <v>0</v>
      </c>
      <c r="BF73" s="459">
        <f>'Fiche Données'!BK55</f>
        <v>0</v>
      </c>
      <c r="BG73" s="459">
        <f>'Fiche Données'!BL55</f>
        <v>0</v>
      </c>
      <c r="BH73" s="459">
        <f>'Fiche Données'!BM55</f>
        <v>0</v>
      </c>
      <c r="BI73" s="459">
        <f>'Fiche Données'!BN55</f>
        <v>0</v>
      </c>
      <c r="BJ73" s="459">
        <f>'Fiche Données'!BO55</f>
        <v>0</v>
      </c>
      <c r="BK73" s="459">
        <f>'Fiche Données'!BP55</f>
        <v>0</v>
      </c>
      <c r="BL73" s="459">
        <f>'Fiche Données'!BQ55</f>
        <v>0</v>
      </c>
      <c r="BM73" s="459">
        <f>'Fiche Données'!BR55</f>
        <v>0</v>
      </c>
      <c r="BN73" s="459">
        <f>'Fiche Données'!BS55</f>
        <v>0</v>
      </c>
      <c r="BO73" s="459">
        <f>'Fiche Données'!BT55</f>
        <v>0</v>
      </c>
      <c r="BP73" s="459">
        <f>'Fiche Données'!BU55</f>
        <v>0</v>
      </c>
      <c r="BQ73" s="459">
        <f>'Fiche Données'!BV55</f>
        <v>0</v>
      </c>
      <c r="BR73" s="459">
        <f>'Fiche Données'!BW55</f>
        <v>0</v>
      </c>
      <c r="BS73" s="459">
        <f>'Fiche Données'!BX55</f>
        <v>0</v>
      </c>
      <c r="BT73" s="459">
        <f>'Fiche Données'!BY55</f>
        <v>0</v>
      </c>
      <c r="BU73" s="459">
        <f>'Fiche Données'!BZ55</f>
        <v>0</v>
      </c>
      <c r="BV73" s="459">
        <f>'Fiche Données'!CA55</f>
        <v>0</v>
      </c>
      <c r="BW73" s="459">
        <f>'Fiche Données'!CB55</f>
        <v>0</v>
      </c>
      <c r="BX73" s="459">
        <f>'Fiche Données'!CC55</f>
        <v>0</v>
      </c>
      <c r="BY73" s="459">
        <f>'Fiche Données'!CD55</f>
        <v>0</v>
      </c>
      <c r="BZ73" s="459">
        <f>'Fiche Données'!CE55</f>
        <v>0</v>
      </c>
      <c r="CA73" s="459">
        <f>'Fiche Données'!CF55</f>
        <v>0</v>
      </c>
      <c r="CB73" s="459">
        <f>'Fiche Données'!CG55</f>
        <v>0</v>
      </c>
      <c r="CC73" s="459">
        <f>'Fiche Données'!CH55</f>
        <v>0</v>
      </c>
      <c r="CD73" s="459">
        <f>'Fiche Données'!CI55</f>
        <v>0</v>
      </c>
      <c r="CE73" s="459">
        <f>'Fiche Données'!CJ55</f>
        <v>0</v>
      </c>
      <c r="CF73" s="459">
        <f>'Fiche Données'!CK55</f>
        <v>0</v>
      </c>
      <c r="CG73" s="459">
        <f>'Fiche Données'!CL55</f>
        <v>0</v>
      </c>
      <c r="CH73" s="459">
        <f>'Fiche Données'!CM55</f>
        <v>0</v>
      </c>
      <c r="CI73" s="459">
        <f>'Fiche Données'!CN55</f>
        <v>0</v>
      </c>
      <c r="CJ73" s="459">
        <f>'Fiche Données'!CO55</f>
        <v>0</v>
      </c>
      <c r="CK73" s="459">
        <f>'Fiche Données'!CP55</f>
        <v>0</v>
      </c>
      <c r="CL73" s="459">
        <f>'Fiche Données'!CQ55</f>
        <v>0</v>
      </c>
      <c r="CM73" s="459">
        <f>'Fiche Données'!CR55</f>
        <v>0</v>
      </c>
      <c r="CN73" s="459">
        <f>'Fiche Données'!CS55</f>
        <v>0</v>
      </c>
      <c r="CO73" s="459">
        <f>'Fiche Données'!CT55</f>
        <v>0</v>
      </c>
      <c r="CP73" s="459">
        <f>'Fiche Données'!CU55</f>
        <v>0</v>
      </c>
      <c r="CQ73" s="459">
        <f>'Fiche Données'!CV55</f>
        <v>0</v>
      </c>
      <c r="CR73" s="459">
        <f>'Fiche Données'!CW55</f>
        <v>0</v>
      </c>
      <c r="CS73" s="459">
        <f>'Fiche Données'!CX55</f>
        <v>0</v>
      </c>
      <c r="CT73" s="459">
        <f>'Fiche Données'!CY55</f>
        <v>0</v>
      </c>
      <c r="CU73" s="459">
        <f>'Fiche Données'!CZ55</f>
        <v>0</v>
      </c>
      <c r="CV73" s="459">
        <f>'Fiche Données'!DA55</f>
        <v>0</v>
      </c>
      <c r="CW73" s="459">
        <f>'Fiche Données'!DB55</f>
        <v>0</v>
      </c>
      <c r="CX73" s="459">
        <f>'Fiche Données'!DC55</f>
        <v>0</v>
      </c>
      <c r="CY73" s="459">
        <f>'Fiche Données'!DD55</f>
        <v>0</v>
      </c>
      <c r="CZ73" s="459">
        <f>'Fiche Données'!DE55</f>
        <v>0</v>
      </c>
      <c r="DA73" s="459">
        <f>'Fiche Données'!DF55</f>
        <v>0</v>
      </c>
      <c r="DB73" s="459">
        <f>'Fiche Données'!DG55</f>
        <v>0</v>
      </c>
      <c r="DC73" s="459">
        <f>'Fiche Données'!DH55</f>
        <v>0</v>
      </c>
      <c r="DD73" s="459">
        <f>'Fiche Données'!DI55</f>
        <v>0</v>
      </c>
      <c r="DE73" s="459">
        <f>'Fiche Données'!DJ55</f>
        <v>0</v>
      </c>
      <c r="DF73" s="459">
        <f>'Fiche Données'!DK55</f>
        <v>0</v>
      </c>
      <c r="DG73" s="459">
        <f>'Fiche Données'!DL55</f>
        <v>0</v>
      </c>
      <c r="DH73" s="459">
        <f>'Fiche Données'!DM55</f>
        <v>0</v>
      </c>
      <c r="DI73" s="459">
        <f>'Fiche Données'!DN55</f>
        <v>0</v>
      </c>
      <c r="DJ73" s="459">
        <f>'Fiche Données'!DO55</f>
        <v>0</v>
      </c>
      <c r="DK73" s="459">
        <f>'Fiche Données'!DP55</f>
        <v>0</v>
      </c>
      <c r="DL73" s="459">
        <f>'Fiche Données'!DQ55</f>
        <v>0</v>
      </c>
      <c r="DM73" s="459">
        <f>'Fiche Données'!DR55</f>
        <v>0</v>
      </c>
      <c r="DN73" s="459">
        <f>'Fiche Données'!DS55</f>
        <v>0</v>
      </c>
      <c r="DO73" s="459">
        <f>'Fiche Données'!DT55</f>
        <v>0</v>
      </c>
      <c r="DP73" s="511">
        <f>'Fiche Données'!DU55</f>
        <v>0</v>
      </c>
    </row>
    <row r="74" spans="1:120" x14ac:dyDescent="0.25">
      <c r="A74" s="516" t="s">
        <v>397</v>
      </c>
      <c r="B74" s="459">
        <f>'Fiche Données'!G56</f>
        <v>0</v>
      </c>
      <c r="C74" s="459">
        <f>'Fiche Données'!H56</f>
        <v>0</v>
      </c>
      <c r="D74" s="459">
        <f>'Fiche Données'!I56</f>
        <v>0</v>
      </c>
      <c r="E74" s="459">
        <f>'Fiche Données'!J56</f>
        <v>0</v>
      </c>
      <c r="F74" s="459">
        <f>'Fiche Données'!K56</f>
        <v>0</v>
      </c>
      <c r="G74" s="459">
        <f>'Fiche Données'!L56</f>
        <v>0</v>
      </c>
      <c r="H74" s="459">
        <f>'Fiche Données'!M56</f>
        <v>0</v>
      </c>
      <c r="I74" s="459">
        <f>'Fiche Données'!N56</f>
        <v>0</v>
      </c>
      <c r="J74" s="459">
        <f>'Fiche Données'!O56</f>
        <v>0</v>
      </c>
      <c r="K74" s="459">
        <f>'Fiche Données'!P56</f>
        <v>0</v>
      </c>
      <c r="L74" s="459">
        <f>'Fiche Données'!Q56</f>
        <v>0</v>
      </c>
      <c r="M74" s="459">
        <f>'Fiche Données'!R56</f>
        <v>0</v>
      </c>
      <c r="N74" s="459">
        <f>'Fiche Données'!S56</f>
        <v>0</v>
      </c>
      <c r="O74" s="459">
        <f>'Fiche Données'!T56</f>
        <v>0</v>
      </c>
      <c r="P74" s="459">
        <f>'Fiche Données'!U56</f>
        <v>0</v>
      </c>
      <c r="Q74" s="459">
        <f>'Fiche Données'!V56</f>
        <v>0</v>
      </c>
      <c r="R74" s="459">
        <f>'Fiche Données'!W56</f>
        <v>0</v>
      </c>
      <c r="S74" s="459">
        <f>'Fiche Données'!X56</f>
        <v>0</v>
      </c>
      <c r="T74" s="459">
        <f>'Fiche Données'!Y56</f>
        <v>0</v>
      </c>
      <c r="U74" s="459">
        <f>'Fiche Données'!Z56</f>
        <v>0</v>
      </c>
      <c r="V74" s="459">
        <f>'Fiche Données'!AA56</f>
        <v>0</v>
      </c>
      <c r="W74" s="459">
        <f>'Fiche Données'!AB56</f>
        <v>0</v>
      </c>
      <c r="X74" s="459">
        <f>'Fiche Données'!AC56</f>
        <v>0</v>
      </c>
      <c r="Y74" s="459">
        <f>'Fiche Données'!AD56</f>
        <v>0</v>
      </c>
      <c r="Z74" s="459">
        <f>'Fiche Données'!AE56</f>
        <v>0</v>
      </c>
      <c r="AA74" s="459">
        <f>'Fiche Données'!AF56</f>
        <v>0</v>
      </c>
      <c r="AB74" s="459">
        <f>'Fiche Données'!AG56</f>
        <v>0</v>
      </c>
      <c r="AC74" s="459">
        <f>'Fiche Données'!AH56</f>
        <v>0</v>
      </c>
      <c r="AD74" s="459">
        <f>'Fiche Données'!AI56</f>
        <v>0</v>
      </c>
      <c r="AE74" s="459">
        <f>'Fiche Données'!AJ56</f>
        <v>0</v>
      </c>
      <c r="AF74" s="459">
        <f>'Fiche Données'!AK56</f>
        <v>0</v>
      </c>
      <c r="AG74" s="459">
        <f>'Fiche Données'!AL56</f>
        <v>0</v>
      </c>
      <c r="AH74" s="459">
        <f>'Fiche Données'!AM56</f>
        <v>0</v>
      </c>
      <c r="AI74" s="459">
        <f>'Fiche Données'!AN56</f>
        <v>0</v>
      </c>
      <c r="AJ74" s="459">
        <f>'Fiche Données'!AO56</f>
        <v>0</v>
      </c>
      <c r="AK74" s="459">
        <f>'Fiche Données'!AP56</f>
        <v>0</v>
      </c>
      <c r="AL74" s="459">
        <f>'Fiche Données'!AQ56</f>
        <v>0</v>
      </c>
      <c r="AM74" s="459">
        <f>'Fiche Données'!AR56</f>
        <v>0</v>
      </c>
      <c r="AN74" s="459">
        <f>'Fiche Données'!AS56</f>
        <v>0</v>
      </c>
      <c r="AO74" s="459">
        <f>'Fiche Données'!AT56</f>
        <v>0</v>
      </c>
      <c r="AP74" s="459">
        <f>'Fiche Données'!AU56</f>
        <v>0</v>
      </c>
      <c r="AQ74" s="459">
        <f>'Fiche Données'!AV56</f>
        <v>0</v>
      </c>
      <c r="AR74" s="459">
        <f>'Fiche Données'!AW56</f>
        <v>0</v>
      </c>
      <c r="AS74" s="459">
        <f>'Fiche Données'!AX56</f>
        <v>0</v>
      </c>
      <c r="AT74" s="459">
        <f>'Fiche Données'!AY56</f>
        <v>0</v>
      </c>
      <c r="AU74" s="459">
        <f>'Fiche Données'!AZ56</f>
        <v>0</v>
      </c>
      <c r="AV74" s="459">
        <f>'Fiche Données'!BA56</f>
        <v>0</v>
      </c>
      <c r="AW74" s="459">
        <f>'Fiche Données'!BB56</f>
        <v>0</v>
      </c>
      <c r="AX74" s="459">
        <f>'Fiche Données'!BC56</f>
        <v>0</v>
      </c>
      <c r="AY74" s="459">
        <f>'Fiche Données'!BD56</f>
        <v>0</v>
      </c>
      <c r="AZ74" s="459">
        <f>'Fiche Données'!BE56</f>
        <v>0</v>
      </c>
      <c r="BA74" s="459">
        <f>'Fiche Données'!BF56</f>
        <v>0</v>
      </c>
      <c r="BB74" s="459">
        <f>'Fiche Données'!BG56</f>
        <v>0</v>
      </c>
      <c r="BC74" s="459">
        <f>'Fiche Données'!BH56</f>
        <v>0</v>
      </c>
      <c r="BD74" s="459">
        <f>'Fiche Données'!BI56</f>
        <v>0</v>
      </c>
      <c r="BE74" s="459">
        <f>'Fiche Données'!BJ56</f>
        <v>0</v>
      </c>
      <c r="BF74" s="459">
        <f>'Fiche Données'!BK56</f>
        <v>0</v>
      </c>
      <c r="BG74" s="459">
        <f>'Fiche Données'!BL56</f>
        <v>0</v>
      </c>
      <c r="BH74" s="459">
        <f>'Fiche Données'!BM56</f>
        <v>0</v>
      </c>
      <c r="BI74" s="459">
        <f>'Fiche Données'!BN56</f>
        <v>0</v>
      </c>
      <c r="BJ74" s="459">
        <f>'Fiche Données'!BO56</f>
        <v>0</v>
      </c>
      <c r="BK74" s="459">
        <f>'Fiche Données'!BP56</f>
        <v>0</v>
      </c>
      <c r="BL74" s="459">
        <f>'Fiche Données'!BQ56</f>
        <v>0</v>
      </c>
      <c r="BM74" s="459">
        <f>'Fiche Données'!BR56</f>
        <v>0</v>
      </c>
      <c r="BN74" s="459">
        <f>'Fiche Données'!BS56</f>
        <v>0</v>
      </c>
      <c r="BO74" s="459">
        <f>'Fiche Données'!BT56</f>
        <v>0</v>
      </c>
      <c r="BP74" s="459">
        <f>'Fiche Données'!BU56</f>
        <v>0</v>
      </c>
      <c r="BQ74" s="459">
        <f>'Fiche Données'!BV56</f>
        <v>0</v>
      </c>
      <c r="BR74" s="459">
        <f>'Fiche Données'!BW56</f>
        <v>0</v>
      </c>
      <c r="BS74" s="459">
        <f>'Fiche Données'!BX56</f>
        <v>0</v>
      </c>
      <c r="BT74" s="459">
        <f>'Fiche Données'!BY56</f>
        <v>0</v>
      </c>
      <c r="BU74" s="459">
        <f>'Fiche Données'!BZ56</f>
        <v>0</v>
      </c>
      <c r="BV74" s="459">
        <f>'Fiche Données'!CA56</f>
        <v>0</v>
      </c>
      <c r="BW74" s="459">
        <f>'Fiche Données'!CB56</f>
        <v>0</v>
      </c>
      <c r="BX74" s="459">
        <f>'Fiche Données'!CC56</f>
        <v>0</v>
      </c>
      <c r="BY74" s="459">
        <f>'Fiche Données'!CD56</f>
        <v>0</v>
      </c>
      <c r="BZ74" s="459">
        <f>'Fiche Données'!CE56</f>
        <v>0</v>
      </c>
      <c r="CA74" s="459">
        <f>'Fiche Données'!CF56</f>
        <v>0</v>
      </c>
      <c r="CB74" s="459">
        <f>'Fiche Données'!CG56</f>
        <v>0</v>
      </c>
      <c r="CC74" s="459">
        <f>'Fiche Données'!CH56</f>
        <v>0</v>
      </c>
      <c r="CD74" s="459">
        <f>'Fiche Données'!CI56</f>
        <v>0</v>
      </c>
      <c r="CE74" s="459">
        <f>'Fiche Données'!CJ56</f>
        <v>0</v>
      </c>
      <c r="CF74" s="459">
        <f>'Fiche Données'!CK56</f>
        <v>0</v>
      </c>
      <c r="CG74" s="459">
        <f>'Fiche Données'!CL56</f>
        <v>0</v>
      </c>
      <c r="CH74" s="459">
        <f>'Fiche Données'!CM56</f>
        <v>0</v>
      </c>
      <c r="CI74" s="459">
        <f>'Fiche Données'!CN56</f>
        <v>0</v>
      </c>
      <c r="CJ74" s="459">
        <f>'Fiche Données'!CO56</f>
        <v>0</v>
      </c>
      <c r="CK74" s="459">
        <f>'Fiche Données'!CP56</f>
        <v>0</v>
      </c>
      <c r="CL74" s="459">
        <f>'Fiche Données'!CQ56</f>
        <v>0</v>
      </c>
      <c r="CM74" s="459">
        <f>'Fiche Données'!CR56</f>
        <v>0</v>
      </c>
      <c r="CN74" s="459">
        <f>'Fiche Données'!CS56</f>
        <v>0</v>
      </c>
      <c r="CO74" s="459">
        <f>'Fiche Données'!CT56</f>
        <v>0</v>
      </c>
      <c r="CP74" s="459">
        <f>'Fiche Données'!CU56</f>
        <v>0</v>
      </c>
      <c r="CQ74" s="459">
        <f>'Fiche Données'!CV56</f>
        <v>0</v>
      </c>
      <c r="CR74" s="459">
        <f>'Fiche Données'!CW56</f>
        <v>0</v>
      </c>
      <c r="CS74" s="459">
        <f>'Fiche Données'!CX56</f>
        <v>0</v>
      </c>
      <c r="CT74" s="459">
        <f>'Fiche Données'!CY56</f>
        <v>0</v>
      </c>
      <c r="CU74" s="459">
        <f>'Fiche Données'!CZ56</f>
        <v>0</v>
      </c>
      <c r="CV74" s="459">
        <f>'Fiche Données'!DA56</f>
        <v>0</v>
      </c>
      <c r="CW74" s="459">
        <f>'Fiche Données'!DB56</f>
        <v>0</v>
      </c>
      <c r="CX74" s="459">
        <f>'Fiche Données'!DC56</f>
        <v>0</v>
      </c>
      <c r="CY74" s="459">
        <f>'Fiche Données'!DD56</f>
        <v>0</v>
      </c>
      <c r="CZ74" s="459">
        <f>'Fiche Données'!DE56</f>
        <v>0</v>
      </c>
      <c r="DA74" s="459">
        <f>'Fiche Données'!DF56</f>
        <v>0</v>
      </c>
      <c r="DB74" s="459">
        <f>'Fiche Données'!DG56</f>
        <v>0</v>
      </c>
      <c r="DC74" s="459">
        <f>'Fiche Données'!DH56</f>
        <v>0</v>
      </c>
      <c r="DD74" s="459">
        <f>'Fiche Données'!DI56</f>
        <v>0</v>
      </c>
      <c r="DE74" s="459">
        <f>'Fiche Données'!DJ56</f>
        <v>0</v>
      </c>
      <c r="DF74" s="459">
        <f>'Fiche Données'!DK56</f>
        <v>0</v>
      </c>
      <c r="DG74" s="459">
        <f>'Fiche Données'!DL56</f>
        <v>0</v>
      </c>
      <c r="DH74" s="459">
        <f>'Fiche Données'!DM56</f>
        <v>0</v>
      </c>
      <c r="DI74" s="459">
        <f>'Fiche Données'!DN56</f>
        <v>0</v>
      </c>
      <c r="DJ74" s="459">
        <f>'Fiche Données'!DO56</f>
        <v>0</v>
      </c>
      <c r="DK74" s="459">
        <f>'Fiche Données'!DP56</f>
        <v>0</v>
      </c>
      <c r="DL74" s="459">
        <f>'Fiche Données'!DQ56</f>
        <v>0</v>
      </c>
      <c r="DM74" s="459">
        <f>'Fiche Données'!DR56</f>
        <v>0</v>
      </c>
      <c r="DN74" s="459">
        <f>'Fiche Données'!DS56</f>
        <v>0</v>
      </c>
      <c r="DO74" s="459">
        <f>'Fiche Données'!DT56</f>
        <v>0</v>
      </c>
      <c r="DP74" s="511">
        <f>'Fiche Données'!DU56</f>
        <v>0</v>
      </c>
    </row>
    <row r="75" spans="1:120" x14ac:dyDescent="0.25">
      <c r="A75" s="516" t="s">
        <v>398</v>
      </c>
      <c r="B75" s="459">
        <f>'Fiche Données'!G57</f>
        <v>0</v>
      </c>
      <c r="C75" s="459">
        <f>'Fiche Données'!H57</f>
        <v>0</v>
      </c>
      <c r="D75" s="459">
        <f>'Fiche Données'!I57</f>
        <v>0</v>
      </c>
      <c r="E75" s="459">
        <f>'Fiche Données'!J57</f>
        <v>0</v>
      </c>
      <c r="F75" s="459">
        <f>'Fiche Données'!K57</f>
        <v>0</v>
      </c>
      <c r="G75" s="459">
        <f>'Fiche Données'!L57</f>
        <v>0</v>
      </c>
      <c r="H75" s="459">
        <f>'Fiche Données'!M57</f>
        <v>0</v>
      </c>
      <c r="I75" s="459">
        <f>'Fiche Données'!N57</f>
        <v>0</v>
      </c>
      <c r="J75" s="459">
        <f>'Fiche Données'!O57</f>
        <v>0</v>
      </c>
      <c r="K75" s="459">
        <f>'Fiche Données'!P57</f>
        <v>0</v>
      </c>
      <c r="L75" s="459">
        <f>'Fiche Données'!Q57</f>
        <v>0</v>
      </c>
      <c r="M75" s="459">
        <f>'Fiche Données'!R57</f>
        <v>0</v>
      </c>
      <c r="N75" s="459">
        <f>'Fiche Données'!S57</f>
        <v>0</v>
      </c>
      <c r="O75" s="459">
        <f>'Fiche Données'!T57</f>
        <v>0</v>
      </c>
      <c r="P75" s="459">
        <f>'Fiche Données'!U57</f>
        <v>0</v>
      </c>
      <c r="Q75" s="459">
        <f>'Fiche Données'!V57</f>
        <v>0</v>
      </c>
      <c r="R75" s="459">
        <f>'Fiche Données'!W57</f>
        <v>0</v>
      </c>
      <c r="S75" s="459">
        <f>'Fiche Données'!X57</f>
        <v>0</v>
      </c>
      <c r="T75" s="459">
        <f>'Fiche Données'!Y57</f>
        <v>0</v>
      </c>
      <c r="U75" s="459">
        <f>'Fiche Données'!Z57</f>
        <v>0</v>
      </c>
      <c r="V75" s="459">
        <f>'Fiche Données'!AA57</f>
        <v>0</v>
      </c>
      <c r="W75" s="459">
        <f>'Fiche Données'!AB57</f>
        <v>0</v>
      </c>
      <c r="X75" s="459">
        <f>'Fiche Données'!AC57</f>
        <v>0</v>
      </c>
      <c r="Y75" s="459">
        <f>'Fiche Données'!AD57</f>
        <v>0</v>
      </c>
      <c r="Z75" s="459">
        <f>'Fiche Données'!AE57</f>
        <v>0</v>
      </c>
      <c r="AA75" s="459">
        <f>'Fiche Données'!AF57</f>
        <v>0</v>
      </c>
      <c r="AB75" s="459">
        <f>'Fiche Données'!AG57</f>
        <v>0</v>
      </c>
      <c r="AC75" s="459">
        <f>'Fiche Données'!AH57</f>
        <v>0</v>
      </c>
      <c r="AD75" s="459">
        <f>'Fiche Données'!AI57</f>
        <v>0</v>
      </c>
      <c r="AE75" s="459">
        <f>'Fiche Données'!AJ57</f>
        <v>0</v>
      </c>
      <c r="AF75" s="459">
        <f>'Fiche Données'!AK57</f>
        <v>0</v>
      </c>
      <c r="AG75" s="459">
        <f>'Fiche Données'!AL57</f>
        <v>0</v>
      </c>
      <c r="AH75" s="459">
        <f>'Fiche Données'!AM57</f>
        <v>0</v>
      </c>
      <c r="AI75" s="459">
        <f>'Fiche Données'!AN57</f>
        <v>0</v>
      </c>
      <c r="AJ75" s="459">
        <f>'Fiche Données'!AO57</f>
        <v>0</v>
      </c>
      <c r="AK75" s="459">
        <f>'Fiche Données'!AP57</f>
        <v>0</v>
      </c>
      <c r="AL75" s="459">
        <f>'Fiche Données'!AQ57</f>
        <v>0</v>
      </c>
      <c r="AM75" s="459">
        <f>'Fiche Données'!AR57</f>
        <v>0</v>
      </c>
      <c r="AN75" s="459">
        <f>'Fiche Données'!AS57</f>
        <v>0</v>
      </c>
      <c r="AO75" s="459">
        <f>'Fiche Données'!AT57</f>
        <v>0</v>
      </c>
      <c r="AP75" s="459">
        <f>'Fiche Données'!AU57</f>
        <v>0</v>
      </c>
      <c r="AQ75" s="459">
        <f>'Fiche Données'!AV57</f>
        <v>0</v>
      </c>
      <c r="AR75" s="459">
        <f>'Fiche Données'!AW57</f>
        <v>0</v>
      </c>
      <c r="AS75" s="459">
        <f>'Fiche Données'!AX57</f>
        <v>0</v>
      </c>
      <c r="AT75" s="459">
        <f>'Fiche Données'!AY57</f>
        <v>0</v>
      </c>
      <c r="AU75" s="459">
        <f>'Fiche Données'!AZ57</f>
        <v>0</v>
      </c>
      <c r="AV75" s="459">
        <f>'Fiche Données'!BA57</f>
        <v>0</v>
      </c>
      <c r="AW75" s="459">
        <f>'Fiche Données'!BB57</f>
        <v>0</v>
      </c>
      <c r="AX75" s="459">
        <f>'Fiche Données'!BC57</f>
        <v>0</v>
      </c>
      <c r="AY75" s="459">
        <f>'Fiche Données'!BD57</f>
        <v>0</v>
      </c>
      <c r="AZ75" s="459">
        <f>'Fiche Données'!BE57</f>
        <v>0</v>
      </c>
      <c r="BA75" s="459">
        <f>'Fiche Données'!BF57</f>
        <v>0</v>
      </c>
      <c r="BB75" s="459">
        <f>'Fiche Données'!BG57</f>
        <v>0</v>
      </c>
      <c r="BC75" s="459">
        <f>'Fiche Données'!BH57</f>
        <v>0</v>
      </c>
      <c r="BD75" s="459">
        <f>'Fiche Données'!BI57</f>
        <v>0</v>
      </c>
      <c r="BE75" s="459">
        <f>'Fiche Données'!BJ57</f>
        <v>0</v>
      </c>
      <c r="BF75" s="459">
        <f>'Fiche Données'!BK57</f>
        <v>0</v>
      </c>
      <c r="BG75" s="459">
        <f>'Fiche Données'!BL57</f>
        <v>0</v>
      </c>
      <c r="BH75" s="459">
        <f>'Fiche Données'!BM57</f>
        <v>0</v>
      </c>
      <c r="BI75" s="459">
        <f>'Fiche Données'!BN57</f>
        <v>0</v>
      </c>
      <c r="BJ75" s="459">
        <f>'Fiche Données'!BO57</f>
        <v>0</v>
      </c>
      <c r="BK75" s="459">
        <f>'Fiche Données'!BP57</f>
        <v>0</v>
      </c>
      <c r="BL75" s="459">
        <f>'Fiche Données'!BQ57</f>
        <v>0</v>
      </c>
      <c r="BM75" s="459">
        <f>'Fiche Données'!BR57</f>
        <v>0</v>
      </c>
      <c r="BN75" s="459">
        <f>'Fiche Données'!BS57</f>
        <v>0</v>
      </c>
      <c r="BO75" s="459">
        <f>'Fiche Données'!BT57</f>
        <v>0</v>
      </c>
      <c r="BP75" s="459">
        <f>'Fiche Données'!BU57</f>
        <v>0</v>
      </c>
      <c r="BQ75" s="459">
        <f>'Fiche Données'!BV57</f>
        <v>0</v>
      </c>
      <c r="BR75" s="459">
        <f>'Fiche Données'!BW57</f>
        <v>0</v>
      </c>
      <c r="BS75" s="459">
        <f>'Fiche Données'!BX57</f>
        <v>0</v>
      </c>
      <c r="BT75" s="459">
        <f>'Fiche Données'!BY57</f>
        <v>0</v>
      </c>
      <c r="BU75" s="459">
        <f>'Fiche Données'!BZ57</f>
        <v>0</v>
      </c>
      <c r="BV75" s="459">
        <f>'Fiche Données'!CA57</f>
        <v>0</v>
      </c>
      <c r="BW75" s="459">
        <f>'Fiche Données'!CB57</f>
        <v>0</v>
      </c>
      <c r="BX75" s="459">
        <f>'Fiche Données'!CC57</f>
        <v>0</v>
      </c>
      <c r="BY75" s="459">
        <f>'Fiche Données'!CD57</f>
        <v>0</v>
      </c>
      <c r="BZ75" s="459">
        <f>'Fiche Données'!CE57</f>
        <v>0</v>
      </c>
      <c r="CA75" s="459">
        <f>'Fiche Données'!CF57</f>
        <v>0</v>
      </c>
      <c r="CB75" s="459">
        <f>'Fiche Données'!CG57</f>
        <v>0</v>
      </c>
      <c r="CC75" s="459">
        <f>'Fiche Données'!CH57</f>
        <v>0</v>
      </c>
      <c r="CD75" s="459">
        <f>'Fiche Données'!CI57</f>
        <v>0</v>
      </c>
      <c r="CE75" s="459">
        <f>'Fiche Données'!CJ57</f>
        <v>0</v>
      </c>
      <c r="CF75" s="459">
        <f>'Fiche Données'!CK57</f>
        <v>0</v>
      </c>
      <c r="CG75" s="459">
        <f>'Fiche Données'!CL57</f>
        <v>0</v>
      </c>
      <c r="CH75" s="459">
        <f>'Fiche Données'!CM57</f>
        <v>0</v>
      </c>
      <c r="CI75" s="459">
        <f>'Fiche Données'!CN57</f>
        <v>0</v>
      </c>
      <c r="CJ75" s="459">
        <f>'Fiche Données'!CO57</f>
        <v>0</v>
      </c>
      <c r="CK75" s="459">
        <f>'Fiche Données'!CP57</f>
        <v>0</v>
      </c>
      <c r="CL75" s="459">
        <f>'Fiche Données'!CQ57</f>
        <v>0</v>
      </c>
      <c r="CM75" s="459">
        <f>'Fiche Données'!CR57</f>
        <v>0</v>
      </c>
      <c r="CN75" s="459">
        <f>'Fiche Données'!CS57</f>
        <v>0</v>
      </c>
      <c r="CO75" s="459">
        <f>'Fiche Données'!CT57</f>
        <v>0</v>
      </c>
      <c r="CP75" s="459">
        <f>'Fiche Données'!CU57</f>
        <v>0</v>
      </c>
      <c r="CQ75" s="459">
        <f>'Fiche Données'!CV57</f>
        <v>0</v>
      </c>
      <c r="CR75" s="459">
        <f>'Fiche Données'!CW57</f>
        <v>0</v>
      </c>
      <c r="CS75" s="459">
        <f>'Fiche Données'!CX57</f>
        <v>0</v>
      </c>
      <c r="CT75" s="459">
        <f>'Fiche Données'!CY57</f>
        <v>0</v>
      </c>
      <c r="CU75" s="459">
        <f>'Fiche Données'!CZ57</f>
        <v>0</v>
      </c>
      <c r="CV75" s="459">
        <f>'Fiche Données'!DA57</f>
        <v>0</v>
      </c>
      <c r="CW75" s="459">
        <f>'Fiche Données'!DB57</f>
        <v>0</v>
      </c>
      <c r="CX75" s="459">
        <f>'Fiche Données'!DC57</f>
        <v>0</v>
      </c>
      <c r="CY75" s="459">
        <f>'Fiche Données'!DD57</f>
        <v>0</v>
      </c>
      <c r="CZ75" s="459">
        <f>'Fiche Données'!DE57</f>
        <v>0</v>
      </c>
      <c r="DA75" s="459">
        <f>'Fiche Données'!DF57</f>
        <v>0</v>
      </c>
      <c r="DB75" s="459">
        <f>'Fiche Données'!DG57</f>
        <v>0</v>
      </c>
      <c r="DC75" s="459">
        <f>'Fiche Données'!DH57</f>
        <v>0</v>
      </c>
      <c r="DD75" s="459">
        <f>'Fiche Données'!DI57</f>
        <v>0</v>
      </c>
      <c r="DE75" s="459">
        <f>'Fiche Données'!DJ57</f>
        <v>0</v>
      </c>
      <c r="DF75" s="459">
        <f>'Fiche Données'!DK57</f>
        <v>0</v>
      </c>
      <c r="DG75" s="459">
        <f>'Fiche Données'!DL57</f>
        <v>0</v>
      </c>
      <c r="DH75" s="459">
        <f>'Fiche Données'!DM57</f>
        <v>0</v>
      </c>
      <c r="DI75" s="459">
        <f>'Fiche Données'!DN57</f>
        <v>0</v>
      </c>
      <c r="DJ75" s="459">
        <f>'Fiche Données'!DO57</f>
        <v>0</v>
      </c>
      <c r="DK75" s="459">
        <f>'Fiche Données'!DP57</f>
        <v>0</v>
      </c>
      <c r="DL75" s="459">
        <f>'Fiche Données'!DQ57</f>
        <v>0</v>
      </c>
      <c r="DM75" s="459">
        <f>'Fiche Données'!DR57</f>
        <v>0</v>
      </c>
      <c r="DN75" s="459">
        <f>'Fiche Données'!DS57</f>
        <v>0</v>
      </c>
      <c r="DO75" s="459">
        <f>'Fiche Données'!DT57</f>
        <v>0</v>
      </c>
      <c r="DP75" s="511">
        <f>'Fiche Données'!DU57</f>
        <v>0</v>
      </c>
    </row>
    <row r="76" spans="1:120" x14ac:dyDescent="0.25">
      <c r="A76" s="516"/>
      <c r="DP76" s="511"/>
    </row>
    <row r="77" spans="1:120" x14ac:dyDescent="0.25">
      <c r="A77" s="516" t="s">
        <v>399</v>
      </c>
      <c r="B77" s="459">
        <f>'Fiche Données'!G58</f>
        <v>0</v>
      </c>
      <c r="C77" s="459">
        <f>'Fiche Données'!H58</f>
        <v>0</v>
      </c>
      <c r="D77" s="459">
        <f>'Fiche Données'!I58</f>
        <v>0</v>
      </c>
      <c r="E77" s="459">
        <f>'Fiche Données'!J58</f>
        <v>0</v>
      </c>
      <c r="F77" s="459">
        <f>'Fiche Données'!K58</f>
        <v>0</v>
      </c>
      <c r="G77" s="459">
        <f>'Fiche Données'!L58</f>
        <v>0</v>
      </c>
      <c r="H77" s="459">
        <f>'Fiche Données'!M58</f>
        <v>0</v>
      </c>
      <c r="I77" s="459">
        <f>'Fiche Données'!N58</f>
        <v>0</v>
      </c>
      <c r="J77" s="459">
        <f>'Fiche Données'!O58</f>
        <v>0</v>
      </c>
      <c r="K77" s="459">
        <f>'Fiche Données'!P58</f>
        <v>0</v>
      </c>
      <c r="L77" s="459">
        <f>'Fiche Données'!Q58</f>
        <v>0</v>
      </c>
      <c r="M77" s="459">
        <f>'Fiche Données'!R58</f>
        <v>0</v>
      </c>
      <c r="N77" s="459">
        <f>'Fiche Données'!S58</f>
        <v>0</v>
      </c>
      <c r="O77" s="459">
        <f>'Fiche Données'!T58</f>
        <v>0</v>
      </c>
      <c r="P77" s="459">
        <f>'Fiche Données'!U58</f>
        <v>0</v>
      </c>
      <c r="Q77" s="459">
        <f>'Fiche Données'!V58</f>
        <v>0</v>
      </c>
      <c r="R77" s="459">
        <f>'Fiche Données'!W58</f>
        <v>0</v>
      </c>
      <c r="S77" s="459">
        <f>'Fiche Données'!X58</f>
        <v>0</v>
      </c>
      <c r="T77" s="459">
        <f>'Fiche Données'!Y58</f>
        <v>0</v>
      </c>
      <c r="U77" s="459">
        <f>'Fiche Données'!Z58</f>
        <v>0</v>
      </c>
      <c r="V77" s="459">
        <f>'Fiche Données'!AA58</f>
        <v>0</v>
      </c>
      <c r="W77" s="459">
        <f>'Fiche Données'!AB58</f>
        <v>0</v>
      </c>
      <c r="X77" s="459">
        <f>'Fiche Données'!AC58</f>
        <v>0</v>
      </c>
      <c r="Y77" s="459">
        <f>'Fiche Données'!AD58</f>
        <v>0</v>
      </c>
      <c r="Z77" s="459">
        <f>'Fiche Données'!AE58</f>
        <v>0</v>
      </c>
      <c r="AA77" s="459">
        <f>'Fiche Données'!AF58</f>
        <v>0</v>
      </c>
      <c r="AB77" s="459">
        <f>'Fiche Données'!AG58</f>
        <v>0</v>
      </c>
      <c r="AC77" s="459">
        <f>'Fiche Données'!AH58</f>
        <v>0</v>
      </c>
      <c r="AD77" s="459">
        <f>'Fiche Données'!AI58</f>
        <v>0</v>
      </c>
      <c r="AE77" s="459">
        <f>'Fiche Données'!AJ58</f>
        <v>0</v>
      </c>
      <c r="AF77" s="459">
        <f>'Fiche Données'!AK58</f>
        <v>0</v>
      </c>
      <c r="AG77" s="459">
        <f>'Fiche Données'!AL58</f>
        <v>0</v>
      </c>
      <c r="AH77" s="459">
        <f>'Fiche Données'!AM58</f>
        <v>0</v>
      </c>
      <c r="AI77" s="459">
        <f>'Fiche Données'!AN58</f>
        <v>0</v>
      </c>
      <c r="AJ77" s="459">
        <f>'Fiche Données'!AO58</f>
        <v>0</v>
      </c>
      <c r="AK77" s="459">
        <f>'Fiche Données'!AP58</f>
        <v>0</v>
      </c>
      <c r="AL77" s="459">
        <f>'Fiche Données'!AQ58</f>
        <v>0</v>
      </c>
      <c r="AM77" s="459">
        <f>'Fiche Données'!AR58</f>
        <v>0</v>
      </c>
      <c r="AN77" s="459">
        <f>'Fiche Données'!AS58</f>
        <v>0</v>
      </c>
      <c r="AO77" s="459">
        <f>'Fiche Données'!AT58</f>
        <v>0</v>
      </c>
      <c r="AP77" s="459">
        <f>'Fiche Données'!AU58</f>
        <v>0</v>
      </c>
      <c r="AQ77" s="459">
        <f>'Fiche Données'!AV58</f>
        <v>0</v>
      </c>
      <c r="AR77" s="459">
        <f>'Fiche Données'!AW58</f>
        <v>0</v>
      </c>
      <c r="AS77" s="459">
        <f>'Fiche Données'!AX58</f>
        <v>0</v>
      </c>
      <c r="AT77" s="459">
        <f>'Fiche Données'!AY58</f>
        <v>0</v>
      </c>
      <c r="AU77" s="459">
        <f>'Fiche Données'!AZ58</f>
        <v>0</v>
      </c>
      <c r="AV77" s="459">
        <f>'Fiche Données'!BA58</f>
        <v>0</v>
      </c>
      <c r="AW77" s="459">
        <f>'Fiche Données'!BB58</f>
        <v>0</v>
      </c>
      <c r="AX77" s="459">
        <f>'Fiche Données'!BC58</f>
        <v>0</v>
      </c>
      <c r="AY77" s="459">
        <f>'Fiche Données'!BD58</f>
        <v>0</v>
      </c>
      <c r="AZ77" s="459">
        <f>'Fiche Données'!BE58</f>
        <v>0</v>
      </c>
      <c r="BA77" s="459">
        <f>'Fiche Données'!BF58</f>
        <v>0</v>
      </c>
      <c r="BB77" s="459">
        <f>'Fiche Données'!BG58</f>
        <v>0</v>
      </c>
      <c r="BC77" s="459">
        <f>'Fiche Données'!BH58</f>
        <v>0</v>
      </c>
      <c r="BD77" s="459">
        <f>'Fiche Données'!BI58</f>
        <v>0</v>
      </c>
      <c r="BE77" s="459">
        <f>'Fiche Données'!BJ58</f>
        <v>0</v>
      </c>
      <c r="BF77" s="459">
        <f>'Fiche Données'!BK58</f>
        <v>0</v>
      </c>
      <c r="BG77" s="459">
        <f>'Fiche Données'!BL58</f>
        <v>0</v>
      </c>
      <c r="BH77" s="459">
        <f>'Fiche Données'!BM58</f>
        <v>0</v>
      </c>
      <c r="BI77" s="459">
        <f>'Fiche Données'!BN58</f>
        <v>0</v>
      </c>
      <c r="BJ77" s="459">
        <f>'Fiche Données'!BO58</f>
        <v>0</v>
      </c>
      <c r="BK77" s="459">
        <f>'Fiche Données'!BP58</f>
        <v>0</v>
      </c>
      <c r="BL77" s="459">
        <f>'Fiche Données'!BQ58</f>
        <v>0</v>
      </c>
      <c r="BM77" s="459">
        <f>'Fiche Données'!BR58</f>
        <v>0</v>
      </c>
      <c r="BN77" s="459">
        <f>'Fiche Données'!BS58</f>
        <v>0</v>
      </c>
      <c r="BO77" s="459">
        <f>'Fiche Données'!BT58</f>
        <v>0</v>
      </c>
      <c r="BP77" s="459">
        <f>'Fiche Données'!BU58</f>
        <v>0</v>
      </c>
      <c r="BQ77" s="459">
        <f>'Fiche Données'!BV58</f>
        <v>0</v>
      </c>
      <c r="BR77" s="459">
        <f>'Fiche Données'!BW58</f>
        <v>0</v>
      </c>
      <c r="BS77" s="459">
        <f>'Fiche Données'!BX58</f>
        <v>0</v>
      </c>
      <c r="BT77" s="459">
        <f>'Fiche Données'!BY58</f>
        <v>0</v>
      </c>
      <c r="BU77" s="459">
        <f>'Fiche Données'!BZ58</f>
        <v>0</v>
      </c>
      <c r="BV77" s="459">
        <f>'Fiche Données'!CA58</f>
        <v>0</v>
      </c>
      <c r="BW77" s="459">
        <f>'Fiche Données'!CB58</f>
        <v>0</v>
      </c>
      <c r="BX77" s="459">
        <f>'Fiche Données'!CC58</f>
        <v>0</v>
      </c>
      <c r="BY77" s="459">
        <f>'Fiche Données'!CD58</f>
        <v>0</v>
      </c>
      <c r="BZ77" s="459">
        <f>'Fiche Données'!CE58</f>
        <v>0</v>
      </c>
      <c r="CA77" s="459">
        <f>'Fiche Données'!CF58</f>
        <v>0</v>
      </c>
      <c r="CB77" s="459">
        <f>'Fiche Données'!CG58</f>
        <v>0</v>
      </c>
      <c r="CC77" s="459">
        <f>'Fiche Données'!CH58</f>
        <v>0</v>
      </c>
      <c r="CD77" s="459">
        <f>'Fiche Données'!CI58</f>
        <v>0</v>
      </c>
      <c r="CE77" s="459">
        <f>'Fiche Données'!CJ58</f>
        <v>0</v>
      </c>
      <c r="CF77" s="459">
        <f>'Fiche Données'!CK58</f>
        <v>0</v>
      </c>
      <c r="CG77" s="459">
        <f>'Fiche Données'!CL58</f>
        <v>0</v>
      </c>
      <c r="CH77" s="459">
        <f>'Fiche Données'!CM58</f>
        <v>0</v>
      </c>
      <c r="CI77" s="459">
        <f>'Fiche Données'!CN58</f>
        <v>0</v>
      </c>
      <c r="CJ77" s="459">
        <f>'Fiche Données'!CO58</f>
        <v>0</v>
      </c>
      <c r="CK77" s="459">
        <f>'Fiche Données'!CP58</f>
        <v>0</v>
      </c>
      <c r="CL77" s="459">
        <f>'Fiche Données'!CQ58</f>
        <v>0</v>
      </c>
      <c r="CM77" s="459">
        <f>'Fiche Données'!CR58</f>
        <v>0</v>
      </c>
      <c r="CN77" s="459">
        <f>'Fiche Données'!CS58</f>
        <v>0</v>
      </c>
      <c r="CO77" s="459">
        <f>'Fiche Données'!CT58</f>
        <v>0</v>
      </c>
      <c r="CP77" s="459">
        <f>'Fiche Données'!CU58</f>
        <v>0</v>
      </c>
      <c r="CQ77" s="459">
        <f>'Fiche Données'!CV58</f>
        <v>0</v>
      </c>
      <c r="CR77" s="459">
        <f>'Fiche Données'!CW58</f>
        <v>0</v>
      </c>
      <c r="CS77" s="459">
        <f>'Fiche Données'!CX58</f>
        <v>0</v>
      </c>
      <c r="CT77" s="459">
        <f>'Fiche Données'!CY58</f>
        <v>0</v>
      </c>
      <c r="CU77" s="459">
        <f>'Fiche Données'!CZ58</f>
        <v>0</v>
      </c>
      <c r="CV77" s="459">
        <f>'Fiche Données'!DA58</f>
        <v>0</v>
      </c>
      <c r="CW77" s="459">
        <f>'Fiche Données'!DB58</f>
        <v>0</v>
      </c>
      <c r="CX77" s="459">
        <f>'Fiche Données'!DC58</f>
        <v>0</v>
      </c>
      <c r="CY77" s="459">
        <f>'Fiche Données'!DD58</f>
        <v>0</v>
      </c>
      <c r="CZ77" s="459">
        <f>'Fiche Données'!DE58</f>
        <v>0</v>
      </c>
      <c r="DA77" s="459">
        <f>'Fiche Données'!DF58</f>
        <v>0</v>
      </c>
      <c r="DB77" s="459">
        <f>'Fiche Données'!DG58</f>
        <v>0</v>
      </c>
      <c r="DC77" s="459">
        <f>'Fiche Données'!DH58</f>
        <v>0</v>
      </c>
      <c r="DD77" s="459">
        <f>'Fiche Données'!DI58</f>
        <v>0</v>
      </c>
      <c r="DE77" s="459">
        <f>'Fiche Données'!DJ58</f>
        <v>0</v>
      </c>
      <c r="DF77" s="459">
        <f>'Fiche Données'!DK58</f>
        <v>0</v>
      </c>
      <c r="DG77" s="459">
        <f>'Fiche Données'!DL58</f>
        <v>0</v>
      </c>
      <c r="DH77" s="459">
        <f>'Fiche Données'!DM58</f>
        <v>0</v>
      </c>
      <c r="DI77" s="459">
        <f>'Fiche Données'!DN58</f>
        <v>0</v>
      </c>
      <c r="DJ77" s="459">
        <f>'Fiche Données'!DO58</f>
        <v>0</v>
      </c>
      <c r="DK77" s="459">
        <f>'Fiche Données'!DP58</f>
        <v>0</v>
      </c>
      <c r="DL77" s="459">
        <f>'Fiche Données'!DQ58</f>
        <v>0</v>
      </c>
      <c r="DM77" s="459">
        <f>'Fiche Données'!DR58</f>
        <v>0</v>
      </c>
      <c r="DN77" s="459">
        <f>'Fiche Données'!DS58</f>
        <v>0</v>
      </c>
      <c r="DO77" s="459">
        <f>'Fiche Données'!DT58</f>
        <v>0</v>
      </c>
      <c r="DP77" s="511">
        <f>'Fiche Données'!DU58</f>
        <v>0</v>
      </c>
    </row>
    <row r="78" spans="1:120" x14ac:dyDescent="0.25">
      <c r="A78" s="516" t="s">
        <v>400</v>
      </c>
      <c r="B78" s="459">
        <f>'Fiche Données'!G59</f>
        <v>0</v>
      </c>
      <c r="C78" s="459">
        <f>'Fiche Données'!H59</f>
        <v>0</v>
      </c>
      <c r="D78" s="459">
        <f>'Fiche Données'!I59</f>
        <v>0</v>
      </c>
      <c r="E78" s="459">
        <f>'Fiche Données'!J59</f>
        <v>0</v>
      </c>
      <c r="F78" s="459">
        <f>'Fiche Données'!K59</f>
        <v>0</v>
      </c>
      <c r="G78" s="459">
        <f>'Fiche Données'!L59</f>
        <v>0</v>
      </c>
      <c r="H78" s="459">
        <f>'Fiche Données'!M59</f>
        <v>0</v>
      </c>
      <c r="I78" s="459">
        <f>'Fiche Données'!N59</f>
        <v>0</v>
      </c>
      <c r="J78" s="459">
        <f>'Fiche Données'!O59</f>
        <v>0</v>
      </c>
      <c r="K78" s="459">
        <f>'Fiche Données'!P59</f>
        <v>0</v>
      </c>
      <c r="L78" s="459">
        <f>'Fiche Données'!Q59</f>
        <v>0</v>
      </c>
      <c r="M78" s="459">
        <f>'Fiche Données'!R59</f>
        <v>0</v>
      </c>
      <c r="N78" s="459">
        <f>'Fiche Données'!S59</f>
        <v>0</v>
      </c>
      <c r="O78" s="459">
        <f>'Fiche Données'!T59</f>
        <v>0</v>
      </c>
      <c r="P78" s="459">
        <f>'Fiche Données'!U59</f>
        <v>0</v>
      </c>
      <c r="Q78" s="459">
        <f>'Fiche Données'!V59</f>
        <v>0</v>
      </c>
      <c r="R78" s="459">
        <f>'Fiche Données'!W59</f>
        <v>0</v>
      </c>
      <c r="S78" s="459">
        <f>'Fiche Données'!X59</f>
        <v>0</v>
      </c>
      <c r="T78" s="459">
        <f>'Fiche Données'!Y59</f>
        <v>0</v>
      </c>
      <c r="U78" s="459">
        <f>'Fiche Données'!Z59</f>
        <v>0</v>
      </c>
      <c r="V78" s="459">
        <f>'Fiche Données'!AA59</f>
        <v>0</v>
      </c>
      <c r="W78" s="459">
        <f>'Fiche Données'!AB59</f>
        <v>0</v>
      </c>
      <c r="X78" s="459">
        <f>'Fiche Données'!AC59</f>
        <v>0</v>
      </c>
      <c r="Y78" s="459">
        <f>'Fiche Données'!AD59</f>
        <v>0</v>
      </c>
      <c r="Z78" s="459">
        <f>'Fiche Données'!AE59</f>
        <v>0</v>
      </c>
      <c r="AA78" s="459">
        <f>'Fiche Données'!AF59</f>
        <v>0</v>
      </c>
      <c r="AB78" s="459">
        <f>'Fiche Données'!AG59</f>
        <v>0</v>
      </c>
      <c r="AC78" s="459">
        <f>'Fiche Données'!AH59</f>
        <v>0</v>
      </c>
      <c r="AD78" s="459">
        <f>'Fiche Données'!AI59</f>
        <v>0</v>
      </c>
      <c r="AE78" s="459">
        <f>'Fiche Données'!AJ59</f>
        <v>0</v>
      </c>
      <c r="AF78" s="459">
        <f>'Fiche Données'!AK59</f>
        <v>0</v>
      </c>
      <c r="AG78" s="459">
        <f>'Fiche Données'!AL59</f>
        <v>0</v>
      </c>
      <c r="AH78" s="459">
        <f>'Fiche Données'!AM59</f>
        <v>0</v>
      </c>
      <c r="AI78" s="459">
        <f>'Fiche Données'!AN59</f>
        <v>0</v>
      </c>
      <c r="AJ78" s="459">
        <f>'Fiche Données'!AO59</f>
        <v>0</v>
      </c>
      <c r="AK78" s="459">
        <f>'Fiche Données'!AP59</f>
        <v>0</v>
      </c>
      <c r="AL78" s="459">
        <f>'Fiche Données'!AQ59</f>
        <v>0</v>
      </c>
      <c r="AM78" s="459">
        <f>'Fiche Données'!AR59</f>
        <v>0</v>
      </c>
      <c r="AN78" s="459">
        <f>'Fiche Données'!AS59</f>
        <v>0</v>
      </c>
      <c r="AO78" s="459">
        <f>'Fiche Données'!AT59</f>
        <v>0</v>
      </c>
      <c r="AP78" s="459">
        <f>'Fiche Données'!AU59</f>
        <v>0</v>
      </c>
      <c r="AQ78" s="459">
        <f>'Fiche Données'!AV59</f>
        <v>0</v>
      </c>
      <c r="AR78" s="459">
        <f>'Fiche Données'!AW59</f>
        <v>0</v>
      </c>
      <c r="AS78" s="459">
        <f>'Fiche Données'!AX59</f>
        <v>0</v>
      </c>
      <c r="AT78" s="459">
        <f>'Fiche Données'!AY59</f>
        <v>0</v>
      </c>
      <c r="AU78" s="459">
        <f>'Fiche Données'!AZ59</f>
        <v>0</v>
      </c>
      <c r="AV78" s="459">
        <f>'Fiche Données'!BA59</f>
        <v>0</v>
      </c>
      <c r="AW78" s="459">
        <f>'Fiche Données'!BB59</f>
        <v>0</v>
      </c>
      <c r="AX78" s="459">
        <f>'Fiche Données'!BC59</f>
        <v>0</v>
      </c>
      <c r="AY78" s="459">
        <f>'Fiche Données'!BD59</f>
        <v>0</v>
      </c>
      <c r="AZ78" s="459">
        <f>'Fiche Données'!BE59</f>
        <v>0</v>
      </c>
      <c r="BA78" s="459">
        <f>'Fiche Données'!BF59</f>
        <v>0</v>
      </c>
      <c r="BB78" s="459">
        <f>'Fiche Données'!BG59</f>
        <v>0</v>
      </c>
      <c r="BC78" s="459">
        <f>'Fiche Données'!BH59</f>
        <v>0</v>
      </c>
      <c r="BD78" s="459">
        <f>'Fiche Données'!BI59</f>
        <v>0</v>
      </c>
      <c r="BE78" s="459">
        <f>'Fiche Données'!BJ59</f>
        <v>0</v>
      </c>
      <c r="BF78" s="459">
        <f>'Fiche Données'!BK59</f>
        <v>0</v>
      </c>
      <c r="BG78" s="459">
        <f>'Fiche Données'!BL59</f>
        <v>0</v>
      </c>
      <c r="BH78" s="459">
        <f>'Fiche Données'!BM59</f>
        <v>0</v>
      </c>
      <c r="BI78" s="459">
        <f>'Fiche Données'!BN59</f>
        <v>0</v>
      </c>
      <c r="BJ78" s="459">
        <f>'Fiche Données'!BO59</f>
        <v>0</v>
      </c>
      <c r="BK78" s="459">
        <f>'Fiche Données'!BP59</f>
        <v>0</v>
      </c>
      <c r="BL78" s="459">
        <f>'Fiche Données'!BQ59</f>
        <v>0</v>
      </c>
      <c r="BM78" s="459">
        <f>'Fiche Données'!BR59</f>
        <v>0</v>
      </c>
      <c r="BN78" s="459">
        <f>'Fiche Données'!BS59</f>
        <v>0</v>
      </c>
      <c r="BO78" s="459">
        <f>'Fiche Données'!BT59</f>
        <v>0</v>
      </c>
      <c r="BP78" s="459">
        <f>'Fiche Données'!BU59</f>
        <v>0</v>
      </c>
      <c r="BQ78" s="459">
        <f>'Fiche Données'!BV59</f>
        <v>0</v>
      </c>
      <c r="BR78" s="459">
        <f>'Fiche Données'!BW59</f>
        <v>0</v>
      </c>
      <c r="BS78" s="459">
        <f>'Fiche Données'!BX59</f>
        <v>0</v>
      </c>
      <c r="BT78" s="459">
        <f>'Fiche Données'!BY59</f>
        <v>0</v>
      </c>
      <c r="BU78" s="459">
        <f>'Fiche Données'!BZ59</f>
        <v>0</v>
      </c>
      <c r="BV78" s="459">
        <f>'Fiche Données'!CA59</f>
        <v>0</v>
      </c>
      <c r="BW78" s="459">
        <f>'Fiche Données'!CB59</f>
        <v>0</v>
      </c>
      <c r="BX78" s="459">
        <f>'Fiche Données'!CC59</f>
        <v>0</v>
      </c>
      <c r="BY78" s="459">
        <f>'Fiche Données'!CD59</f>
        <v>0</v>
      </c>
      <c r="BZ78" s="459">
        <f>'Fiche Données'!CE59</f>
        <v>0</v>
      </c>
      <c r="CA78" s="459">
        <f>'Fiche Données'!CF59</f>
        <v>0</v>
      </c>
      <c r="CB78" s="459">
        <f>'Fiche Données'!CG59</f>
        <v>0</v>
      </c>
      <c r="CC78" s="459">
        <f>'Fiche Données'!CH59</f>
        <v>0</v>
      </c>
      <c r="CD78" s="459">
        <f>'Fiche Données'!CI59</f>
        <v>0</v>
      </c>
      <c r="CE78" s="459">
        <f>'Fiche Données'!CJ59</f>
        <v>0</v>
      </c>
      <c r="CF78" s="459">
        <f>'Fiche Données'!CK59</f>
        <v>0</v>
      </c>
      <c r="CG78" s="459">
        <f>'Fiche Données'!CL59</f>
        <v>0</v>
      </c>
      <c r="CH78" s="459">
        <f>'Fiche Données'!CM59</f>
        <v>0</v>
      </c>
      <c r="CI78" s="459">
        <f>'Fiche Données'!CN59</f>
        <v>0</v>
      </c>
      <c r="CJ78" s="459">
        <f>'Fiche Données'!CO59</f>
        <v>0</v>
      </c>
      <c r="CK78" s="459">
        <f>'Fiche Données'!CP59</f>
        <v>0</v>
      </c>
      <c r="CL78" s="459">
        <f>'Fiche Données'!CQ59</f>
        <v>0</v>
      </c>
      <c r="CM78" s="459">
        <f>'Fiche Données'!CR59</f>
        <v>0</v>
      </c>
      <c r="CN78" s="459">
        <f>'Fiche Données'!CS59</f>
        <v>0</v>
      </c>
      <c r="CO78" s="459">
        <f>'Fiche Données'!CT59</f>
        <v>0</v>
      </c>
      <c r="CP78" s="459">
        <f>'Fiche Données'!CU59</f>
        <v>0</v>
      </c>
      <c r="CQ78" s="459">
        <f>'Fiche Données'!CV59</f>
        <v>0</v>
      </c>
      <c r="CR78" s="459">
        <f>'Fiche Données'!CW59</f>
        <v>0</v>
      </c>
      <c r="CS78" s="459">
        <f>'Fiche Données'!CX59</f>
        <v>0</v>
      </c>
      <c r="CT78" s="459">
        <f>'Fiche Données'!CY59</f>
        <v>0</v>
      </c>
      <c r="CU78" s="459">
        <f>'Fiche Données'!CZ59</f>
        <v>0</v>
      </c>
      <c r="CV78" s="459">
        <f>'Fiche Données'!DA59</f>
        <v>0</v>
      </c>
      <c r="CW78" s="459">
        <f>'Fiche Données'!DB59</f>
        <v>0</v>
      </c>
      <c r="CX78" s="459">
        <f>'Fiche Données'!DC59</f>
        <v>0</v>
      </c>
      <c r="CY78" s="459">
        <f>'Fiche Données'!DD59</f>
        <v>0</v>
      </c>
      <c r="CZ78" s="459">
        <f>'Fiche Données'!DE59</f>
        <v>0</v>
      </c>
      <c r="DA78" s="459">
        <f>'Fiche Données'!DF59</f>
        <v>0</v>
      </c>
      <c r="DB78" s="459">
        <f>'Fiche Données'!DG59</f>
        <v>0</v>
      </c>
      <c r="DC78" s="459">
        <f>'Fiche Données'!DH59</f>
        <v>0</v>
      </c>
      <c r="DD78" s="459">
        <f>'Fiche Données'!DI59</f>
        <v>0</v>
      </c>
      <c r="DE78" s="459">
        <f>'Fiche Données'!DJ59</f>
        <v>0</v>
      </c>
      <c r="DF78" s="459">
        <f>'Fiche Données'!DK59</f>
        <v>0</v>
      </c>
      <c r="DG78" s="459">
        <f>'Fiche Données'!DL59</f>
        <v>0</v>
      </c>
      <c r="DH78" s="459">
        <f>'Fiche Données'!DM59</f>
        <v>0</v>
      </c>
      <c r="DI78" s="459">
        <f>'Fiche Données'!DN59</f>
        <v>0</v>
      </c>
      <c r="DJ78" s="459">
        <f>'Fiche Données'!DO59</f>
        <v>0</v>
      </c>
      <c r="DK78" s="459">
        <f>'Fiche Données'!DP59</f>
        <v>0</v>
      </c>
      <c r="DL78" s="459">
        <f>'Fiche Données'!DQ59</f>
        <v>0</v>
      </c>
      <c r="DM78" s="459">
        <f>'Fiche Données'!DR59</f>
        <v>0</v>
      </c>
      <c r="DN78" s="459">
        <f>'Fiche Données'!DS59</f>
        <v>0</v>
      </c>
      <c r="DO78" s="459">
        <f>'Fiche Données'!DT59</f>
        <v>0</v>
      </c>
      <c r="DP78" s="511">
        <f>'Fiche Données'!DU59</f>
        <v>0</v>
      </c>
    </row>
    <row r="79" spans="1:120" x14ac:dyDescent="0.25">
      <c r="A79" s="516" t="s">
        <v>401</v>
      </c>
      <c r="B79" s="459">
        <f>'Fiche Données'!G60</f>
        <v>0</v>
      </c>
      <c r="C79" s="459">
        <f>'Fiche Données'!H60</f>
        <v>0</v>
      </c>
      <c r="D79" s="459">
        <f>'Fiche Données'!I60</f>
        <v>0</v>
      </c>
      <c r="E79" s="459">
        <f>'Fiche Données'!J60</f>
        <v>0</v>
      </c>
      <c r="F79" s="459">
        <f>'Fiche Données'!K60</f>
        <v>0</v>
      </c>
      <c r="G79" s="459">
        <f>'Fiche Données'!L60</f>
        <v>0</v>
      </c>
      <c r="H79" s="459">
        <f>'Fiche Données'!M60</f>
        <v>0</v>
      </c>
      <c r="I79" s="459">
        <f>'Fiche Données'!N60</f>
        <v>0</v>
      </c>
      <c r="J79" s="459">
        <f>'Fiche Données'!O60</f>
        <v>0</v>
      </c>
      <c r="K79" s="459">
        <f>'Fiche Données'!P60</f>
        <v>0</v>
      </c>
      <c r="L79" s="459">
        <f>'Fiche Données'!Q60</f>
        <v>0</v>
      </c>
      <c r="M79" s="459">
        <f>'Fiche Données'!R60</f>
        <v>0</v>
      </c>
      <c r="N79" s="459">
        <f>'Fiche Données'!S60</f>
        <v>0</v>
      </c>
      <c r="O79" s="459">
        <f>'Fiche Données'!T60</f>
        <v>0</v>
      </c>
      <c r="P79" s="459">
        <f>'Fiche Données'!U60</f>
        <v>0</v>
      </c>
      <c r="Q79" s="459">
        <f>'Fiche Données'!V60</f>
        <v>0</v>
      </c>
      <c r="R79" s="459">
        <f>'Fiche Données'!W60</f>
        <v>0</v>
      </c>
      <c r="S79" s="459">
        <f>'Fiche Données'!X60</f>
        <v>0</v>
      </c>
      <c r="T79" s="459">
        <f>'Fiche Données'!Y60</f>
        <v>0</v>
      </c>
      <c r="U79" s="459">
        <f>'Fiche Données'!Z60</f>
        <v>0</v>
      </c>
      <c r="V79" s="459">
        <f>'Fiche Données'!AA60</f>
        <v>0</v>
      </c>
      <c r="W79" s="459">
        <f>'Fiche Données'!AB60</f>
        <v>0</v>
      </c>
      <c r="X79" s="459">
        <f>'Fiche Données'!AC60</f>
        <v>0</v>
      </c>
      <c r="Y79" s="459">
        <f>'Fiche Données'!AD60</f>
        <v>0</v>
      </c>
      <c r="Z79" s="459">
        <f>'Fiche Données'!AE60</f>
        <v>0</v>
      </c>
      <c r="AA79" s="459">
        <f>'Fiche Données'!AF60</f>
        <v>0</v>
      </c>
      <c r="AB79" s="459">
        <f>'Fiche Données'!AG60</f>
        <v>0</v>
      </c>
      <c r="AC79" s="459">
        <f>'Fiche Données'!AH60</f>
        <v>0</v>
      </c>
      <c r="AD79" s="459">
        <f>'Fiche Données'!AI60</f>
        <v>0</v>
      </c>
      <c r="AE79" s="459">
        <f>'Fiche Données'!AJ60</f>
        <v>0</v>
      </c>
      <c r="AF79" s="459">
        <f>'Fiche Données'!AK60</f>
        <v>0</v>
      </c>
      <c r="AG79" s="459">
        <f>'Fiche Données'!AL60</f>
        <v>0</v>
      </c>
      <c r="AH79" s="459">
        <f>'Fiche Données'!AM60</f>
        <v>0</v>
      </c>
      <c r="AI79" s="459">
        <f>'Fiche Données'!AN60</f>
        <v>0</v>
      </c>
      <c r="AJ79" s="459">
        <f>'Fiche Données'!AO60</f>
        <v>0</v>
      </c>
      <c r="AK79" s="459">
        <f>'Fiche Données'!AP60</f>
        <v>0</v>
      </c>
      <c r="AL79" s="459">
        <f>'Fiche Données'!AQ60</f>
        <v>0</v>
      </c>
      <c r="AM79" s="459">
        <f>'Fiche Données'!AR60</f>
        <v>0</v>
      </c>
      <c r="AN79" s="459">
        <f>'Fiche Données'!AS60</f>
        <v>0</v>
      </c>
      <c r="AO79" s="459">
        <f>'Fiche Données'!AT60</f>
        <v>0</v>
      </c>
      <c r="AP79" s="459">
        <f>'Fiche Données'!AU60</f>
        <v>0</v>
      </c>
      <c r="AQ79" s="459">
        <f>'Fiche Données'!AV60</f>
        <v>0</v>
      </c>
      <c r="AR79" s="459">
        <f>'Fiche Données'!AW60</f>
        <v>0</v>
      </c>
      <c r="AS79" s="459">
        <f>'Fiche Données'!AX60</f>
        <v>0</v>
      </c>
      <c r="AT79" s="459">
        <f>'Fiche Données'!AY60</f>
        <v>0</v>
      </c>
      <c r="AU79" s="459">
        <f>'Fiche Données'!AZ60</f>
        <v>0</v>
      </c>
      <c r="AV79" s="459">
        <f>'Fiche Données'!BA60</f>
        <v>0</v>
      </c>
      <c r="AW79" s="459">
        <f>'Fiche Données'!BB60</f>
        <v>0</v>
      </c>
      <c r="AX79" s="459">
        <f>'Fiche Données'!BC60</f>
        <v>0</v>
      </c>
      <c r="AY79" s="459">
        <f>'Fiche Données'!BD60</f>
        <v>0</v>
      </c>
      <c r="AZ79" s="459">
        <f>'Fiche Données'!BE60</f>
        <v>0</v>
      </c>
      <c r="BA79" s="459">
        <f>'Fiche Données'!BF60</f>
        <v>0</v>
      </c>
      <c r="BB79" s="459">
        <f>'Fiche Données'!BG60</f>
        <v>0</v>
      </c>
      <c r="BC79" s="459">
        <f>'Fiche Données'!BH60</f>
        <v>0</v>
      </c>
      <c r="BD79" s="459">
        <f>'Fiche Données'!BI60</f>
        <v>0</v>
      </c>
      <c r="BE79" s="459">
        <f>'Fiche Données'!BJ60</f>
        <v>0</v>
      </c>
      <c r="BF79" s="459">
        <f>'Fiche Données'!BK60</f>
        <v>0</v>
      </c>
      <c r="BG79" s="459">
        <f>'Fiche Données'!BL60</f>
        <v>0</v>
      </c>
      <c r="BH79" s="459">
        <f>'Fiche Données'!BM60</f>
        <v>0</v>
      </c>
      <c r="BI79" s="459">
        <f>'Fiche Données'!BN60</f>
        <v>0</v>
      </c>
      <c r="BJ79" s="459">
        <f>'Fiche Données'!BO60</f>
        <v>0</v>
      </c>
      <c r="BK79" s="459">
        <f>'Fiche Données'!BP60</f>
        <v>0</v>
      </c>
      <c r="BL79" s="459">
        <f>'Fiche Données'!BQ60</f>
        <v>0</v>
      </c>
      <c r="BM79" s="459">
        <f>'Fiche Données'!BR60</f>
        <v>0</v>
      </c>
      <c r="BN79" s="459">
        <f>'Fiche Données'!BS60</f>
        <v>0</v>
      </c>
      <c r="BO79" s="459">
        <f>'Fiche Données'!BT60</f>
        <v>0</v>
      </c>
      <c r="BP79" s="459">
        <f>'Fiche Données'!BU60</f>
        <v>0</v>
      </c>
      <c r="BQ79" s="459">
        <f>'Fiche Données'!BV60</f>
        <v>0</v>
      </c>
      <c r="BR79" s="459">
        <f>'Fiche Données'!BW60</f>
        <v>0</v>
      </c>
      <c r="BS79" s="459">
        <f>'Fiche Données'!BX60</f>
        <v>0</v>
      </c>
      <c r="BT79" s="459">
        <f>'Fiche Données'!BY60</f>
        <v>0</v>
      </c>
      <c r="BU79" s="459">
        <f>'Fiche Données'!BZ60</f>
        <v>0</v>
      </c>
      <c r="BV79" s="459">
        <f>'Fiche Données'!CA60</f>
        <v>0</v>
      </c>
      <c r="BW79" s="459">
        <f>'Fiche Données'!CB60</f>
        <v>0</v>
      </c>
      <c r="BX79" s="459">
        <f>'Fiche Données'!CC60</f>
        <v>0</v>
      </c>
      <c r="BY79" s="459">
        <f>'Fiche Données'!CD60</f>
        <v>0</v>
      </c>
      <c r="BZ79" s="459">
        <f>'Fiche Données'!CE60</f>
        <v>0</v>
      </c>
      <c r="CA79" s="459">
        <f>'Fiche Données'!CF60</f>
        <v>0</v>
      </c>
      <c r="CB79" s="459">
        <f>'Fiche Données'!CG60</f>
        <v>0</v>
      </c>
      <c r="CC79" s="459">
        <f>'Fiche Données'!CH60</f>
        <v>0</v>
      </c>
      <c r="CD79" s="459">
        <f>'Fiche Données'!CI60</f>
        <v>0</v>
      </c>
      <c r="CE79" s="459">
        <f>'Fiche Données'!CJ60</f>
        <v>0</v>
      </c>
      <c r="CF79" s="459">
        <f>'Fiche Données'!CK60</f>
        <v>0</v>
      </c>
      <c r="CG79" s="459">
        <f>'Fiche Données'!CL60</f>
        <v>0</v>
      </c>
      <c r="CH79" s="459">
        <f>'Fiche Données'!CM60</f>
        <v>0</v>
      </c>
      <c r="CI79" s="459">
        <f>'Fiche Données'!CN60</f>
        <v>0</v>
      </c>
      <c r="CJ79" s="459">
        <f>'Fiche Données'!CO60</f>
        <v>0</v>
      </c>
      <c r="CK79" s="459">
        <f>'Fiche Données'!CP60</f>
        <v>0</v>
      </c>
      <c r="CL79" s="459">
        <f>'Fiche Données'!CQ60</f>
        <v>0</v>
      </c>
      <c r="CM79" s="459">
        <f>'Fiche Données'!CR60</f>
        <v>0</v>
      </c>
      <c r="CN79" s="459">
        <f>'Fiche Données'!CS60</f>
        <v>0</v>
      </c>
      <c r="CO79" s="459">
        <f>'Fiche Données'!CT60</f>
        <v>0</v>
      </c>
      <c r="CP79" s="459">
        <f>'Fiche Données'!CU60</f>
        <v>0</v>
      </c>
      <c r="CQ79" s="459">
        <f>'Fiche Données'!CV60</f>
        <v>0</v>
      </c>
      <c r="CR79" s="459">
        <f>'Fiche Données'!CW60</f>
        <v>0</v>
      </c>
      <c r="CS79" s="459">
        <f>'Fiche Données'!CX60</f>
        <v>0</v>
      </c>
      <c r="CT79" s="459">
        <f>'Fiche Données'!CY60</f>
        <v>0</v>
      </c>
      <c r="CU79" s="459">
        <f>'Fiche Données'!CZ60</f>
        <v>0</v>
      </c>
      <c r="CV79" s="459">
        <f>'Fiche Données'!DA60</f>
        <v>0</v>
      </c>
      <c r="CW79" s="459">
        <f>'Fiche Données'!DB60</f>
        <v>0</v>
      </c>
      <c r="CX79" s="459">
        <f>'Fiche Données'!DC60</f>
        <v>0</v>
      </c>
      <c r="CY79" s="459">
        <f>'Fiche Données'!DD60</f>
        <v>0</v>
      </c>
      <c r="CZ79" s="459">
        <f>'Fiche Données'!DE60</f>
        <v>0</v>
      </c>
      <c r="DA79" s="459">
        <f>'Fiche Données'!DF60</f>
        <v>0</v>
      </c>
      <c r="DB79" s="459">
        <f>'Fiche Données'!DG60</f>
        <v>0</v>
      </c>
      <c r="DC79" s="459">
        <f>'Fiche Données'!DH60</f>
        <v>0</v>
      </c>
      <c r="DD79" s="459">
        <f>'Fiche Données'!DI60</f>
        <v>0</v>
      </c>
      <c r="DE79" s="459">
        <f>'Fiche Données'!DJ60</f>
        <v>0</v>
      </c>
      <c r="DF79" s="459">
        <f>'Fiche Données'!DK60</f>
        <v>0</v>
      </c>
      <c r="DG79" s="459">
        <f>'Fiche Données'!DL60</f>
        <v>0</v>
      </c>
      <c r="DH79" s="459">
        <f>'Fiche Données'!DM60</f>
        <v>0</v>
      </c>
      <c r="DI79" s="459">
        <f>'Fiche Données'!DN60</f>
        <v>0</v>
      </c>
      <c r="DJ79" s="459">
        <f>'Fiche Données'!DO60</f>
        <v>0</v>
      </c>
      <c r="DK79" s="459">
        <f>'Fiche Données'!DP60</f>
        <v>0</v>
      </c>
      <c r="DL79" s="459">
        <f>'Fiche Données'!DQ60</f>
        <v>0</v>
      </c>
      <c r="DM79" s="459">
        <f>'Fiche Données'!DR60</f>
        <v>0</v>
      </c>
      <c r="DN79" s="459">
        <f>'Fiche Données'!DS60</f>
        <v>0</v>
      </c>
      <c r="DO79" s="459">
        <f>'Fiche Données'!DT60</f>
        <v>0</v>
      </c>
      <c r="DP79" s="511">
        <f>'Fiche Données'!DU60</f>
        <v>0</v>
      </c>
    </row>
    <row r="80" spans="1:120" x14ac:dyDescent="0.25">
      <c r="A80" s="516"/>
      <c r="DP80" s="511"/>
    </row>
    <row r="81" spans="1:120" x14ac:dyDescent="0.25">
      <c r="A81" s="516" t="s">
        <v>402</v>
      </c>
      <c r="B81" s="459">
        <f>'Fiche Données'!G61</f>
        <v>0</v>
      </c>
      <c r="C81" s="459">
        <f>'Fiche Données'!H61</f>
        <v>0</v>
      </c>
      <c r="D81" s="459">
        <f>'Fiche Données'!I61</f>
        <v>0</v>
      </c>
      <c r="E81" s="459">
        <f>'Fiche Données'!J61</f>
        <v>0</v>
      </c>
      <c r="F81" s="459">
        <f>'Fiche Données'!K61</f>
        <v>0</v>
      </c>
      <c r="G81" s="459">
        <f>'Fiche Données'!L61</f>
        <v>0</v>
      </c>
      <c r="H81" s="459">
        <f>'Fiche Données'!M61</f>
        <v>0</v>
      </c>
      <c r="I81" s="459">
        <f>'Fiche Données'!N61</f>
        <v>0</v>
      </c>
      <c r="J81" s="459">
        <f>'Fiche Données'!O61</f>
        <v>0</v>
      </c>
      <c r="K81" s="459">
        <f>'Fiche Données'!P61</f>
        <v>0</v>
      </c>
      <c r="L81" s="459">
        <f>'Fiche Données'!Q61</f>
        <v>0</v>
      </c>
      <c r="M81" s="459">
        <f>'Fiche Données'!R61</f>
        <v>0</v>
      </c>
      <c r="N81" s="459">
        <f>'Fiche Données'!S61</f>
        <v>0</v>
      </c>
      <c r="O81" s="459">
        <f>'Fiche Données'!T61</f>
        <v>0</v>
      </c>
      <c r="P81" s="459">
        <f>'Fiche Données'!U61</f>
        <v>0</v>
      </c>
      <c r="Q81" s="459">
        <f>'Fiche Données'!V61</f>
        <v>0</v>
      </c>
      <c r="R81" s="459">
        <f>'Fiche Données'!W61</f>
        <v>0</v>
      </c>
      <c r="S81" s="459">
        <f>'Fiche Données'!X61</f>
        <v>0</v>
      </c>
      <c r="T81" s="459">
        <f>'Fiche Données'!Y61</f>
        <v>0</v>
      </c>
      <c r="U81" s="459">
        <f>'Fiche Données'!Z61</f>
        <v>0</v>
      </c>
      <c r="V81" s="459">
        <f>'Fiche Données'!AA61</f>
        <v>0</v>
      </c>
      <c r="W81" s="459">
        <f>'Fiche Données'!AB61</f>
        <v>0</v>
      </c>
      <c r="X81" s="459">
        <f>'Fiche Données'!AC61</f>
        <v>0</v>
      </c>
      <c r="Y81" s="459">
        <f>'Fiche Données'!AD61</f>
        <v>0</v>
      </c>
      <c r="Z81" s="459">
        <f>'Fiche Données'!AE61</f>
        <v>0</v>
      </c>
      <c r="AA81" s="459">
        <f>'Fiche Données'!AF61</f>
        <v>0</v>
      </c>
      <c r="AB81" s="459">
        <f>'Fiche Données'!AG61</f>
        <v>0</v>
      </c>
      <c r="AC81" s="459">
        <f>'Fiche Données'!AH61</f>
        <v>0</v>
      </c>
      <c r="AD81" s="459">
        <f>'Fiche Données'!AI61</f>
        <v>0</v>
      </c>
      <c r="AE81" s="459">
        <f>'Fiche Données'!AJ61</f>
        <v>0</v>
      </c>
      <c r="AF81" s="459">
        <f>'Fiche Données'!AK61</f>
        <v>0</v>
      </c>
      <c r="AG81" s="459">
        <f>'Fiche Données'!AL61</f>
        <v>0</v>
      </c>
      <c r="AH81" s="459">
        <f>'Fiche Données'!AM61</f>
        <v>0</v>
      </c>
      <c r="AI81" s="459">
        <f>'Fiche Données'!AN61</f>
        <v>0</v>
      </c>
      <c r="AJ81" s="459">
        <f>'Fiche Données'!AO61</f>
        <v>0</v>
      </c>
      <c r="AK81" s="459">
        <f>'Fiche Données'!AP61</f>
        <v>0</v>
      </c>
      <c r="AL81" s="459">
        <f>'Fiche Données'!AQ61</f>
        <v>0</v>
      </c>
      <c r="AM81" s="459">
        <f>'Fiche Données'!AR61</f>
        <v>0</v>
      </c>
      <c r="AN81" s="459">
        <f>'Fiche Données'!AS61</f>
        <v>0</v>
      </c>
      <c r="AO81" s="459">
        <f>'Fiche Données'!AT61</f>
        <v>0</v>
      </c>
      <c r="AP81" s="459">
        <f>'Fiche Données'!AU61</f>
        <v>0</v>
      </c>
      <c r="AQ81" s="459">
        <f>'Fiche Données'!AV61</f>
        <v>0</v>
      </c>
      <c r="AR81" s="459">
        <f>'Fiche Données'!AW61</f>
        <v>0</v>
      </c>
      <c r="AS81" s="459">
        <f>'Fiche Données'!AX61</f>
        <v>0</v>
      </c>
      <c r="AT81" s="459">
        <f>'Fiche Données'!AY61</f>
        <v>0</v>
      </c>
      <c r="AU81" s="459">
        <f>'Fiche Données'!AZ61</f>
        <v>0</v>
      </c>
      <c r="AV81" s="459">
        <f>'Fiche Données'!BA61</f>
        <v>0</v>
      </c>
      <c r="AW81" s="459">
        <f>'Fiche Données'!BB61</f>
        <v>0</v>
      </c>
      <c r="AX81" s="459">
        <f>'Fiche Données'!BC61</f>
        <v>0</v>
      </c>
      <c r="AY81" s="459">
        <f>'Fiche Données'!BD61</f>
        <v>0</v>
      </c>
      <c r="AZ81" s="459">
        <f>'Fiche Données'!BE61</f>
        <v>0</v>
      </c>
      <c r="BA81" s="459">
        <f>'Fiche Données'!BF61</f>
        <v>0</v>
      </c>
      <c r="BB81" s="459">
        <f>'Fiche Données'!BG61</f>
        <v>0</v>
      </c>
      <c r="BC81" s="459">
        <f>'Fiche Données'!BH61</f>
        <v>0</v>
      </c>
      <c r="BD81" s="459">
        <f>'Fiche Données'!BI61</f>
        <v>0</v>
      </c>
      <c r="BE81" s="459">
        <f>'Fiche Données'!BJ61</f>
        <v>0</v>
      </c>
      <c r="BF81" s="459">
        <f>'Fiche Données'!BK61</f>
        <v>0</v>
      </c>
      <c r="BG81" s="459">
        <f>'Fiche Données'!BL61</f>
        <v>0</v>
      </c>
      <c r="BH81" s="459">
        <f>'Fiche Données'!BM61</f>
        <v>0</v>
      </c>
      <c r="BI81" s="459">
        <f>'Fiche Données'!BN61</f>
        <v>0</v>
      </c>
      <c r="BJ81" s="459">
        <f>'Fiche Données'!BO61</f>
        <v>0</v>
      </c>
      <c r="BK81" s="459">
        <f>'Fiche Données'!BP61</f>
        <v>0</v>
      </c>
      <c r="BL81" s="459">
        <f>'Fiche Données'!BQ61</f>
        <v>0</v>
      </c>
      <c r="BM81" s="459">
        <f>'Fiche Données'!BR61</f>
        <v>0</v>
      </c>
      <c r="BN81" s="459">
        <f>'Fiche Données'!BS61</f>
        <v>0</v>
      </c>
      <c r="BO81" s="459">
        <f>'Fiche Données'!BT61</f>
        <v>0</v>
      </c>
      <c r="BP81" s="459">
        <f>'Fiche Données'!BU61</f>
        <v>0</v>
      </c>
      <c r="BQ81" s="459">
        <f>'Fiche Données'!BV61</f>
        <v>0</v>
      </c>
      <c r="BR81" s="459">
        <f>'Fiche Données'!BW61</f>
        <v>0</v>
      </c>
      <c r="BS81" s="459">
        <f>'Fiche Données'!BX61</f>
        <v>0</v>
      </c>
      <c r="BT81" s="459">
        <f>'Fiche Données'!BY61</f>
        <v>0</v>
      </c>
      <c r="BU81" s="459">
        <f>'Fiche Données'!BZ61</f>
        <v>0</v>
      </c>
      <c r="BV81" s="459">
        <f>'Fiche Données'!CA61</f>
        <v>0</v>
      </c>
      <c r="BW81" s="459">
        <f>'Fiche Données'!CB61</f>
        <v>0</v>
      </c>
      <c r="BX81" s="459">
        <f>'Fiche Données'!CC61</f>
        <v>0</v>
      </c>
      <c r="BY81" s="459">
        <f>'Fiche Données'!CD61</f>
        <v>0</v>
      </c>
      <c r="BZ81" s="459">
        <f>'Fiche Données'!CE61</f>
        <v>0</v>
      </c>
      <c r="CA81" s="459">
        <f>'Fiche Données'!CF61</f>
        <v>0</v>
      </c>
      <c r="CB81" s="459">
        <f>'Fiche Données'!CG61</f>
        <v>0</v>
      </c>
      <c r="CC81" s="459">
        <f>'Fiche Données'!CH61</f>
        <v>0</v>
      </c>
      <c r="CD81" s="459">
        <f>'Fiche Données'!CI61</f>
        <v>0</v>
      </c>
      <c r="CE81" s="459">
        <f>'Fiche Données'!CJ61</f>
        <v>0</v>
      </c>
      <c r="CF81" s="459">
        <f>'Fiche Données'!CK61</f>
        <v>0</v>
      </c>
      <c r="CG81" s="459">
        <f>'Fiche Données'!CL61</f>
        <v>0</v>
      </c>
      <c r="CH81" s="459">
        <f>'Fiche Données'!CM61</f>
        <v>0</v>
      </c>
      <c r="CI81" s="459">
        <f>'Fiche Données'!CN61</f>
        <v>0</v>
      </c>
      <c r="CJ81" s="459">
        <f>'Fiche Données'!CO61</f>
        <v>0</v>
      </c>
      <c r="CK81" s="459">
        <f>'Fiche Données'!CP61</f>
        <v>0</v>
      </c>
      <c r="CL81" s="459">
        <f>'Fiche Données'!CQ61</f>
        <v>0</v>
      </c>
      <c r="CM81" s="459">
        <f>'Fiche Données'!CR61</f>
        <v>0</v>
      </c>
      <c r="CN81" s="459">
        <f>'Fiche Données'!CS61</f>
        <v>0</v>
      </c>
      <c r="CO81" s="459">
        <f>'Fiche Données'!CT61</f>
        <v>0</v>
      </c>
      <c r="CP81" s="459">
        <f>'Fiche Données'!CU61</f>
        <v>0</v>
      </c>
      <c r="CQ81" s="459">
        <f>'Fiche Données'!CV61</f>
        <v>0</v>
      </c>
      <c r="CR81" s="459">
        <f>'Fiche Données'!CW61</f>
        <v>0</v>
      </c>
      <c r="CS81" s="459">
        <f>'Fiche Données'!CX61</f>
        <v>0</v>
      </c>
      <c r="CT81" s="459">
        <f>'Fiche Données'!CY61</f>
        <v>0</v>
      </c>
      <c r="CU81" s="459">
        <f>'Fiche Données'!CZ61</f>
        <v>0</v>
      </c>
      <c r="CV81" s="459">
        <f>'Fiche Données'!DA61</f>
        <v>0</v>
      </c>
      <c r="CW81" s="459">
        <f>'Fiche Données'!DB61</f>
        <v>0</v>
      </c>
      <c r="CX81" s="459">
        <f>'Fiche Données'!DC61</f>
        <v>0</v>
      </c>
      <c r="CY81" s="459">
        <f>'Fiche Données'!DD61</f>
        <v>0</v>
      </c>
      <c r="CZ81" s="459">
        <f>'Fiche Données'!DE61</f>
        <v>0</v>
      </c>
      <c r="DA81" s="459">
        <f>'Fiche Données'!DF61</f>
        <v>0</v>
      </c>
      <c r="DB81" s="459">
        <f>'Fiche Données'!DG61</f>
        <v>0</v>
      </c>
      <c r="DC81" s="459">
        <f>'Fiche Données'!DH61</f>
        <v>0</v>
      </c>
      <c r="DD81" s="459">
        <f>'Fiche Données'!DI61</f>
        <v>0</v>
      </c>
      <c r="DE81" s="459">
        <f>'Fiche Données'!DJ61</f>
        <v>0</v>
      </c>
      <c r="DF81" s="459">
        <f>'Fiche Données'!DK61</f>
        <v>0</v>
      </c>
      <c r="DG81" s="459">
        <f>'Fiche Données'!DL61</f>
        <v>0</v>
      </c>
      <c r="DH81" s="459">
        <f>'Fiche Données'!DM61</f>
        <v>0</v>
      </c>
      <c r="DI81" s="459">
        <f>'Fiche Données'!DN61</f>
        <v>0</v>
      </c>
      <c r="DJ81" s="459">
        <f>'Fiche Données'!DO61</f>
        <v>0</v>
      </c>
      <c r="DK81" s="459">
        <f>'Fiche Données'!DP61</f>
        <v>0</v>
      </c>
      <c r="DL81" s="459">
        <f>'Fiche Données'!DQ61</f>
        <v>0</v>
      </c>
      <c r="DM81" s="459">
        <f>'Fiche Données'!DR61</f>
        <v>0</v>
      </c>
      <c r="DN81" s="459">
        <f>'Fiche Données'!DS61</f>
        <v>0</v>
      </c>
      <c r="DO81" s="459">
        <f>'Fiche Données'!DT61</f>
        <v>0</v>
      </c>
      <c r="DP81" s="511">
        <f>'Fiche Données'!DU61</f>
        <v>0</v>
      </c>
    </row>
    <row r="82" spans="1:120" x14ac:dyDescent="0.25">
      <c r="A82" s="516" t="s">
        <v>403</v>
      </c>
      <c r="B82" s="459">
        <f>'Fiche Données'!G62</f>
        <v>0</v>
      </c>
      <c r="C82" s="459">
        <f>'Fiche Données'!H62</f>
        <v>0</v>
      </c>
      <c r="D82" s="459">
        <f>'Fiche Données'!I62</f>
        <v>0</v>
      </c>
      <c r="E82" s="459">
        <f>'Fiche Données'!J62</f>
        <v>0</v>
      </c>
      <c r="F82" s="459">
        <f>'Fiche Données'!K62</f>
        <v>0</v>
      </c>
      <c r="G82" s="459">
        <f>'Fiche Données'!L62</f>
        <v>0</v>
      </c>
      <c r="H82" s="459">
        <f>'Fiche Données'!M62</f>
        <v>0</v>
      </c>
      <c r="I82" s="459">
        <f>'Fiche Données'!N62</f>
        <v>0</v>
      </c>
      <c r="J82" s="459">
        <f>'Fiche Données'!O62</f>
        <v>0</v>
      </c>
      <c r="K82" s="459">
        <f>'Fiche Données'!P62</f>
        <v>0</v>
      </c>
      <c r="L82" s="459">
        <f>'Fiche Données'!Q62</f>
        <v>0</v>
      </c>
      <c r="M82" s="459">
        <f>'Fiche Données'!R62</f>
        <v>0</v>
      </c>
      <c r="N82" s="459">
        <f>'Fiche Données'!S62</f>
        <v>0</v>
      </c>
      <c r="O82" s="459">
        <f>'Fiche Données'!T62</f>
        <v>0</v>
      </c>
      <c r="P82" s="459">
        <f>'Fiche Données'!U62</f>
        <v>0</v>
      </c>
      <c r="Q82" s="459">
        <f>'Fiche Données'!V62</f>
        <v>0</v>
      </c>
      <c r="R82" s="459">
        <f>'Fiche Données'!W62</f>
        <v>0</v>
      </c>
      <c r="S82" s="459">
        <f>'Fiche Données'!X62</f>
        <v>0</v>
      </c>
      <c r="T82" s="459">
        <f>'Fiche Données'!Y62</f>
        <v>0</v>
      </c>
      <c r="U82" s="459">
        <f>'Fiche Données'!Z62</f>
        <v>0</v>
      </c>
      <c r="V82" s="459">
        <f>'Fiche Données'!AA62</f>
        <v>0</v>
      </c>
      <c r="W82" s="459">
        <f>'Fiche Données'!AB62</f>
        <v>0</v>
      </c>
      <c r="X82" s="459">
        <f>'Fiche Données'!AC62</f>
        <v>0</v>
      </c>
      <c r="Y82" s="459">
        <f>'Fiche Données'!AD62</f>
        <v>0</v>
      </c>
      <c r="Z82" s="459">
        <f>'Fiche Données'!AE62</f>
        <v>0</v>
      </c>
      <c r="AA82" s="459">
        <f>'Fiche Données'!AF62</f>
        <v>0</v>
      </c>
      <c r="AB82" s="459">
        <f>'Fiche Données'!AG62</f>
        <v>0</v>
      </c>
      <c r="AC82" s="459">
        <f>'Fiche Données'!AH62</f>
        <v>0</v>
      </c>
      <c r="AD82" s="459">
        <f>'Fiche Données'!AI62</f>
        <v>0</v>
      </c>
      <c r="AE82" s="459">
        <f>'Fiche Données'!AJ62</f>
        <v>0</v>
      </c>
      <c r="AF82" s="459">
        <f>'Fiche Données'!AK62</f>
        <v>0</v>
      </c>
      <c r="AG82" s="459">
        <f>'Fiche Données'!AL62</f>
        <v>0</v>
      </c>
      <c r="AH82" s="459">
        <f>'Fiche Données'!AM62</f>
        <v>0</v>
      </c>
      <c r="AI82" s="459">
        <f>'Fiche Données'!AN62</f>
        <v>0</v>
      </c>
      <c r="AJ82" s="459">
        <f>'Fiche Données'!AO62</f>
        <v>0</v>
      </c>
      <c r="AK82" s="459">
        <f>'Fiche Données'!AP62</f>
        <v>0</v>
      </c>
      <c r="AL82" s="459">
        <f>'Fiche Données'!AQ62</f>
        <v>0</v>
      </c>
      <c r="AM82" s="459">
        <f>'Fiche Données'!AR62</f>
        <v>0</v>
      </c>
      <c r="AN82" s="459">
        <f>'Fiche Données'!AS62</f>
        <v>0</v>
      </c>
      <c r="AO82" s="459">
        <f>'Fiche Données'!AT62</f>
        <v>0</v>
      </c>
      <c r="AP82" s="459">
        <f>'Fiche Données'!AU62</f>
        <v>0</v>
      </c>
      <c r="AQ82" s="459">
        <f>'Fiche Données'!AV62</f>
        <v>0</v>
      </c>
      <c r="AR82" s="459">
        <f>'Fiche Données'!AW62</f>
        <v>0</v>
      </c>
      <c r="AS82" s="459">
        <f>'Fiche Données'!AX62</f>
        <v>0</v>
      </c>
      <c r="AT82" s="459">
        <f>'Fiche Données'!AY62</f>
        <v>0</v>
      </c>
      <c r="AU82" s="459">
        <f>'Fiche Données'!AZ62</f>
        <v>0</v>
      </c>
      <c r="AV82" s="459">
        <f>'Fiche Données'!BA62</f>
        <v>0</v>
      </c>
      <c r="AW82" s="459">
        <f>'Fiche Données'!BB62</f>
        <v>0</v>
      </c>
      <c r="AX82" s="459">
        <f>'Fiche Données'!BC62</f>
        <v>0</v>
      </c>
      <c r="AY82" s="459">
        <f>'Fiche Données'!BD62</f>
        <v>0</v>
      </c>
      <c r="AZ82" s="459">
        <f>'Fiche Données'!BE62</f>
        <v>0</v>
      </c>
      <c r="BA82" s="459">
        <f>'Fiche Données'!BF62</f>
        <v>0</v>
      </c>
      <c r="BB82" s="459">
        <f>'Fiche Données'!BG62</f>
        <v>0</v>
      </c>
      <c r="BC82" s="459">
        <f>'Fiche Données'!BH62</f>
        <v>0</v>
      </c>
      <c r="BD82" s="459">
        <f>'Fiche Données'!BI62</f>
        <v>0</v>
      </c>
      <c r="BE82" s="459">
        <f>'Fiche Données'!BJ62</f>
        <v>0</v>
      </c>
      <c r="BF82" s="459">
        <f>'Fiche Données'!BK62</f>
        <v>0</v>
      </c>
      <c r="BG82" s="459">
        <f>'Fiche Données'!BL62</f>
        <v>0</v>
      </c>
      <c r="BH82" s="459">
        <f>'Fiche Données'!BM62</f>
        <v>0</v>
      </c>
      <c r="BI82" s="459">
        <f>'Fiche Données'!BN62</f>
        <v>0</v>
      </c>
      <c r="BJ82" s="459">
        <f>'Fiche Données'!BO62</f>
        <v>0</v>
      </c>
      <c r="BK82" s="459">
        <f>'Fiche Données'!BP62</f>
        <v>0</v>
      </c>
      <c r="BL82" s="459">
        <f>'Fiche Données'!BQ62</f>
        <v>0</v>
      </c>
      <c r="BM82" s="459">
        <f>'Fiche Données'!BR62</f>
        <v>0</v>
      </c>
      <c r="BN82" s="459">
        <f>'Fiche Données'!BS62</f>
        <v>0</v>
      </c>
      <c r="BO82" s="459">
        <f>'Fiche Données'!BT62</f>
        <v>0</v>
      </c>
      <c r="BP82" s="459">
        <f>'Fiche Données'!BU62</f>
        <v>0</v>
      </c>
      <c r="BQ82" s="459">
        <f>'Fiche Données'!BV62</f>
        <v>0</v>
      </c>
      <c r="BR82" s="459">
        <f>'Fiche Données'!BW62</f>
        <v>0</v>
      </c>
      <c r="BS82" s="459">
        <f>'Fiche Données'!BX62</f>
        <v>0</v>
      </c>
      <c r="BT82" s="459">
        <f>'Fiche Données'!BY62</f>
        <v>0</v>
      </c>
      <c r="BU82" s="459">
        <f>'Fiche Données'!BZ62</f>
        <v>0</v>
      </c>
      <c r="BV82" s="459">
        <f>'Fiche Données'!CA62</f>
        <v>0</v>
      </c>
      <c r="BW82" s="459">
        <f>'Fiche Données'!CB62</f>
        <v>0</v>
      </c>
      <c r="BX82" s="459">
        <f>'Fiche Données'!CC62</f>
        <v>0</v>
      </c>
      <c r="BY82" s="459">
        <f>'Fiche Données'!CD62</f>
        <v>0</v>
      </c>
      <c r="BZ82" s="459">
        <f>'Fiche Données'!CE62</f>
        <v>0</v>
      </c>
      <c r="CA82" s="459">
        <f>'Fiche Données'!CF62</f>
        <v>0</v>
      </c>
      <c r="CB82" s="459">
        <f>'Fiche Données'!CG62</f>
        <v>0</v>
      </c>
      <c r="CC82" s="459">
        <f>'Fiche Données'!CH62</f>
        <v>0</v>
      </c>
      <c r="CD82" s="459">
        <f>'Fiche Données'!CI62</f>
        <v>0</v>
      </c>
      <c r="CE82" s="459">
        <f>'Fiche Données'!CJ62</f>
        <v>0</v>
      </c>
      <c r="CF82" s="459">
        <f>'Fiche Données'!CK62</f>
        <v>0</v>
      </c>
      <c r="CG82" s="459">
        <f>'Fiche Données'!CL62</f>
        <v>0</v>
      </c>
      <c r="CH82" s="459">
        <f>'Fiche Données'!CM62</f>
        <v>0</v>
      </c>
      <c r="CI82" s="459">
        <f>'Fiche Données'!CN62</f>
        <v>0</v>
      </c>
      <c r="CJ82" s="459">
        <f>'Fiche Données'!CO62</f>
        <v>0</v>
      </c>
      <c r="CK82" s="459">
        <f>'Fiche Données'!CP62</f>
        <v>0</v>
      </c>
      <c r="CL82" s="459">
        <f>'Fiche Données'!CQ62</f>
        <v>0</v>
      </c>
      <c r="CM82" s="459">
        <f>'Fiche Données'!CR62</f>
        <v>0</v>
      </c>
      <c r="CN82" s="459">
        <f>'Fiche Données'!CS62</f>
        <v>0</v>
      </c>
      <c r="CO82" s="459">
        <f>'Fiche Données'!CT62</f>
        <v>0</v>
      </c>
      <c r="CP82" s="459">
        <f>'Fiche Données'!CU62</f>
        <v>0</v>
      </c>
      <c r="CQ82" s="459">
        <f>'Fiche Données'!CV62</f>
        <v>0</v>
      </c>
      <c r="CR82" s="459">
        <f>'Fiche Données'!CW62</f>
        <v>0</v>
      </c>
      <c r="CS82" s="459">
        <f>'Fiche Données'!CX62</f>
        <v>0</v>
      </c>
      <c r="CT82" s="459">
        <f>'Fiche Données'!CY62</f>
        <v>0</v>
      </c>
      <c r="CU82" s="459">
        <f>'Fiche Données'!CZ62</f>
        <v>0</v>
      </c>
      <c r="CV82" s="459">
        <f>'Fiche Données'!DA62</f>
        <v>0</v>
      </c>
      <c r="CW82" s="459">
        <f>'Fiche Données'!DB62</f>
        <v>0</v>
      </c>
      <c r="CX82" s="459">
        <f>'Fiche Données'!DC62</f>
        <v>0</v>
      </c>
      <c r="CY82" s="459">
        <f>'Fiche Données'!DD62</f>
        <v>0</v>
      </c>
      <c r="CZ82" s="459">
        <f>'Fiche Données'!DE62</f>
        <v>0</v>
      </c>
      <c r="DA82" s="459">
        <f>'Fiche Données'!DF62</f>
        <v>0</v>
      </c>
      <c r="DB82" s="459">
        <f>'Fiche Données'!DG62</f>
        <v>0</v>
      </c>
      <c r="DC82" s="459">
        <f>'Fiche Données'!DH62</f>
        <v>0</v>
      </c>
      <c r="DD82" s="459">
        <f>'Fiche Données'!DI62</f>
        <v>0</v>
      </c>
      <c r="DE82" s="459">
        <f>'Fiche Données'!DJ62</f>
        <v>0</v>
      </c>
      <c r="DF82" s="459">
        <f>'Fiche Données'!DK62</f>
        <v>0</v>
      </c>
      <c r="DG82" s="459">
        <f>'Fiche Données'!DL62</f>
        <v>0</v>
      </c>
      <c r="DH82" s="459">
        <f>'Fiche Données'!DM62</f>
        <v>0</v>
      </c>
      <c r="DI82" s="459">
        <f>'Fiche Données'!DN62</f>
        <v>0</v>
      </c>
      <c r="DJ82" s="459">
        <f>'Fiche Données'!DO62</f>
        <v>0</v>
      </c>
      <c r="DK82" s="459">
        <f>'Fiche Données'!DP62</f>
        <v>0</v>
      </c>
      <c r="DL82" s="459">
        <f>'Fiche Données'!DQ62</f>
        <v>0</v>
      </c>
      <c r="DM82" s="459">
        <f>'Fiche Données'!DR62</f>
        <v>0</v>
      </c>
      <c r="DN82" s="459">
        <f>'Fiche Données'!DS62</f>
        <v>0</v>
      </c>
      <c r="DO82" s="459">
        <f>'Fiche Données'!DT62</f>
        <v>0</v>
      </c>
      <c r="DP82" s="511">
        <f>'Fiche Données'!DU62</f>
        <v>0</v>
      </c>
    </row>
    <row r="83" spans="1:120" x14ac:dyDescent="0.25">
      <c r="A83" s="516" t="s">
        <v>404</v>
      </c>
      <c r="B83" s="459">
        <f>'Fiche Données'!G63</f>
        <v>0</v>
      </c>
      <c r="C83" s="459">
        <f>'Fiche Données'!H63</f>
        <v>0</v>
      </c>
      <c r="D83" s="459">
        <f>'Fiche Données'!I63</f>
        <v>0</v>
      </c>
      <c r="E83" s="459">
        <f>'Fiche Données'!J63</f>
        <v>0</v>
      </c>
      <c r="F83" s="459">
        <f>'Fiche Données'!K63</f>
        <v>0</v>
      </c>
      <c r="G83" s="459">
        <f>'Fiche Données'!L63</f>
        <v>0</v>
      </c>
      <c r="H83" s="459">
        <f>'Fiche Données'!M63</f>
        <v>0</v>
      </c>
      <c r="I83" s="459">
        <f>'Fiche Données'!N63</f>
        <v>0</v>
      </c>
      <c r="J83" s="459">
        <f>'Fiche Données'!O63</f>
        <v>0</v>
      </c>
      <c r="K83" s="459">
        <f>'Fiche Données'!P63</f>
        <v>0</v>
      </c>
      <c r="L83" s="459">
        <f>'Fiche Données'!Q63</f>
        <v>0</v>
      </c>
      <c r="M83" s="459">
        <f>'Fiche Données'!R63</f>
        <v>0</v>
      </c>
      <c r="N83" s="459">
        <f>'Fiche Données'!S63</f>
        <v>0</v>
      </c>
      <c r="O83" s="459">
        <f>'Fiche Données'!T63</f>
        <v>0</v>
      </c>
      <c r="P83" s="459">
        <f>'Fiche Données'!U63</f>
        <v>0</v>
      </c>
      <c r="Q83" s="459">
        <f>'Fiche Données'!V63</f>
        <v>0</v>
      </c>
      <c r="R83" s="459">
        <f>'Fiche Données'!W63</f>
        <v>0</v>
      </c>
      <c r="S83" s="459">
        <f>'Fiche Données'!X63</f>
        <v>0</v>
      </c>
      <c r="T83" s="459">
        <f>'Fiche Données'!Y63</f>
        <v>0</v>
      </c>
      <c r="U83" s="459">
        <f>'Fiche Données'!Z63</f>
        <v>0</v>
      </c>
      <c r="V83" s="459">
        <f>'Fiche Données'!AA63</f>
        <v>0</v>
      </c>
      <c r="W83" s="459">
        <f>'Fiche Données'!AB63</f>
        <v>0</v>
      </c>
      <c r="X83" s="459">
        <f>'Fiche Données'!AC63</f>
        <v>0</v>
      </c>
      <c r="Y83" s="459">
        <f>'Fiche Données'!AD63</f>
        <v>0</v>
      </c>
      <c r="Z83" s="459">
        <f>'Fiche Données'!AE63</f>
        <v>0</v>
      </c>
      <c r="AA83" s="459">
        <f>'Fiche Données'!AF63</f>
        <v>0</v>
      </c>
      <c r="AB83" s="459">
        <f>'Fiche Données'!AG63</f>
        <v>0</v>
      </c>
      <c r="AC83" s="459">
        <f>'Fiche Données'!AH63</f>
        <v>0</v>
      </c>
      <c r="AD83" s="459">
        <f>'Fiche Données'!AI63</f>
        <v>0</v>
      </c>
      <c r="AE83" s="459">
        <f>'Fiche Données'!AJ63</f>
        <v>0</v>
      </c>
      <c r="AF83" s="459">
        <f>'Fiche Données'!AK63</f>
        <v>0</v>
      </c>
      <c r="AG83" s="459">
        <f>'Fiche Données'!AL63</f>
        <v>0</v>
      </c>
      <c r="AH83" s="459">
        <f>'Fiche Données'!AM63</f>
        <v>0</v>
      </c>
      <c r="AI83" s="459">
        <f>'Fiche Données'!AN63</f>
        <v>0</v>
      </c>
      <c r="AJ83" s="459">
        <f>'Fiche Données'!AO63</f>
        <v>0</v>
      </c>
      <c r="AK83" s="459">
        <f>'Fiche Données'!AP63</f>
        <v>0</v>
      </c>
      <c r="AL83" s="459">
        <f>'Fiche Données'!AQ63</f>
        <v>0</v>
      </c>
      <c r="AM83" s="459">
        <f>'Fiche Données'!AR63</f>
        <v>0</v>
      </c>
      <c r="AN83" s="459">
        <f>'Fiche Données'!AS63</f>
        <v>0</v>
      </c>
      <c r="AO83" s="459">
        <f>'Fiche Données'!AT63</f>
        <v>0</v>
      </c>
      <c r="AP83" s="459">
        <f>'Fiche Données'!AU63</f>
        <v>0</v>
      </c>
      <c r="AQ83" s="459">
        <f>'Fiche Données'!AV63</f>
        <v>0</v>
      </c>
      <c r="AR83" s="459">
        <f>'Fiche Données'!AW63</f>
        <v>0</v>
      </c>
      <c r="AS83" s="459">
        <f>'Fiche Données'!AX63</f>
        <v>0</v>
      </c>
      <c r="AT83" s="459">
        <f>'Fiche Données'!AY63</f>
        <v>0</v>
      </c>
      <c r="AU83" s="459">
        <f>'Fiche Données'!AZ63</f>
        <v>0</v>
      </c>
      <c r="AV83" s="459">
        <f>'Fiche Données'!BA63</f>
        <v>0</v>
      </c>
      <c r="AW83" s="459">
        <f>'Fiche Données'!BB63</f>
        <v>0</v>
      </c>
      <c r="AX83" s="459">
        <f>'Fiche Données'!BC63</f>
        <v>0</v>
      </c>
      <c r="AY83" s="459">
        <f>'Fiche Données'!BD63</f>
        <v>0</v>
      </c>
      <c r="AZ83" s="459">
        <f>'Fiche Données'!BE63</f>
        <v>0</v>
      </c>
      <c r="BA83" s="459">
        <f>'Fiche Données'!BF63</f>
        <v>0</v>
      </c>
      <c r="BB83" s="459">
        <f>'Fiche Données'!BG63</f>
        <v>0</v>
      </c>
      <c r="BC83" s="459">
        <f>'Fiche Données'!BH63</f>
        <v>0</v>
      </c>
      <c r="BD83" s="459">
        <f>'Fiche Données'!BI63</f>
        <v>0</v>
      </c>
      <c r="BE83" s="459">
        <f>'Fiche Données'!BJ63</f>
        <v>0</v>
      </c>
      <c r="BF83" s="459">
        <f>'Fiche Données'!BK63</f>
        <v>0</v>
      </c>
      <c r="BG83" s="459">
        <f>'Fiche Données'!BL63</f>
        <v>0</v>
      </c>
      <c r="BH83" s="459">
        <f>'Fiche Données'!BM63</f>
        <v>0</v>
      </c>
      <c r="BI83" s="459">
        <f>'Fiche Données'!BN63</f>
        <v>0</v>
      </c>
      <c r="BJ83" s="459">
        <f>'Fiche Données'!BO63</f>
        <v>0</v>
      </c>
      <c r="BK83" s="459">
        <f>'Fiche Données'!BP63</f>
        <v>0</v>
      </c>
      <c r="BL83" s="459">
        <f>'Fiche Données'!BQ63</f>
        <v>0</v>
      </c>
      <c r="BM83" s="459">
        <f>'Fiche Données'!BR63</f>
        <v>0</v>
      </c>
      <c r="BN83" s="459">
        <f>'Fiche Données'!BS63</f>
        <v>0</v>
      </c>
      <c r="BO83" s="459">
        <f>'Fiche Données'!BT63</f>
        <v>0</v>
      </c>
      <c r="BP83" s="459">
        <f>'Fiche Données'!BU63</f>
        <v>0</v>
      </c>
      <c r="BQ83" s="459">
        <f>'Fiche Données'!BV63</f>
        <v>0</v>
      </c>
      <c r="BR83" s="459">
        <f>'Fiche Données'!BW63</f>
        <v>0</v>
      </c>
      <c r="BS83" s="459">
        <f>'Fiche Données'!BX63</f>
        <v>0</v>
      </c>
      <c r="BT83" s="459">
        <f>'Fiche Données'!BY63</f>
        <v>0</v>
      </c>
      <c r="BU83" s="459">
        <f>'Fiche Données'!BZ63</f>
        <v>0</v>
      </c>
      <c r="BV83" s="459">
        <f>'Fiche Données'!CA63</f>
        <v>0</v>
      </c>
      <c r="BW83" s="459">
        <f>'Fiche Données'!CB63</f>
        <v>0</v>
      </c>
      <c r="BX83" s="459">
        <f>'Fiche Données'!CC63</f>
        <v>0</v>
      </c>
      <c r="BY83" s="459">
        <f>'Fiche Données'!CD63</f>
        <v>0</v>
      </c>
      <c r="BZ83" s="459">
        <f>'Fiche Données'!CE63</f>
        <v>0</v>
      </c>
      <c r="CA83" s="459">
        <f>'Fiche Données'!CF63</f>
        <v>0</v>
      </c>
      <c r="CB83" s="459">
        <f>'Fiche Données'!CG63</f>
        <v>0</v>
      </c>
      <c r="CC83" s="459">
        <f>'Fiche Données'!CH63</f>
        <v>0</v>
      </c>
      <c r="CD83" s="459">
        <f>'Fiche Données'!CI63</f>
        <v>0</v>
      </c>
      <c r="CE83" s="459">
        <f>'Fiche Données'!CJ63</f>
        <v>0</v>
      </c>
      <c r="CF83" s="459">
        <f>'Fiche Données'!CK63</f>
        <v>0</v>
      </c>
      <c r="CG83" s="459">
        <f>'Fiche Données'!CL63</f>
        <v>0</v>
      </c>
      <c r="CH83" s="459">
        <f>'Fiche Données'!CM63</f>
        <v>0</v>
      </c>
      <c r="CI83" s="459">
        <f>'Fiche Données'!CN63</f>
        <v>0</v>
      </c>
      <c r="CJ83" s="459">
        <f>'Fiche Données'!CO63</f>
        <v>0</v>
      </c>
      <c r="CK83" s="459">
        <f>'Fiche Données'!CP63</f>
        <v>0</v>
      </c>
      <c r="CL83" s="459">
        <f>'Fiche Données'!CQ63</f>
        <v>0</v>
      </c>
      <c r="CM83" s="459">
        <f>'Fiche Données'!CR63</f>
        <v>0</v>
      </c>
      <c r="CN83" s="459">
        <f>'Fiche Données'!CS63</f>
        <v>0</v>
      </c>
      <c r="CO83" s="459">
        <f>'Fiche Données'!CT63</f>
        <v>0</v>
      </c>
      <c r="CP83" s="459">
        <f>'Fiche Données'!CU63</f>
        <v>0</v>
      </c>
      <c r="CQ83" s="459">
        <f>'Fiche Données'!CV63</f>
        <v>0</v>
      </c>
      <c r="CR83" s="459">
        <f>'Fiche Données'!CW63</f>
        <v>0</v>
      </c>
      <c r="CS83" s="459">
        <f>'Fiche Données'!CX63</f>
        <v>0</v>
      </c>
      <c r="CT83" s="459">
        <f>'Fiche Données'!CY63</f>
        <v>0</v>
      </c>
      <c r="CU83" s="459">
        <f>'Fiche Données'!CZ63</f>
        <v>0</v>
      </c>
      <c r="CV83" s="459">
        <f>'Fiche Données'!DA63</f>
        <v>0</v>
      </c>
      <c r="CW83" s="459">
        <f>'Fiche Données'!DB63</f>
        <v>0</v>
      </c>
      <c r="CX83" s="459">
        <f>'Fiche Données'!DC63</f>
        <v>0</v>
      </c>
      <c r="CY83" s="459">
        <f>'Fiche Données'!DD63</f>
        <v>0</v>
      </c>
      <c r="CZ83" s="459">
        <f>'Fiche Données'!DE63</f>
        <v>0</v>
      </c>
      <c r="DA83" s="459">
        <f>'Fiche Données'!DF63</f>
        <v>0</v>
      </c>
      <c r="DB83" s="459">
        <f>'Fiche Données'!DG63</f>
        <v>0</v>
      </c>
      <c r="DC83" s="459">
        <f>'Fiche Données'!DH63</f>
        <v>0</v>
      </c>
      <c r="DD83" s="459">
        <f>'Fiche Données'!DI63</f>
        <v>0</v>
      </c>
      <c r="DE83" s="459">
        <f>'Fiche Données'!DJ63</f>
        <v>0</v>
      </c>
      <c r="DF83" s="459">
        <f>'Fiche Données'!DK63</f>
        <v>0</v>
      </c>
      <c r="DG83" s="459">
        <f>'Fiche Données'!DL63</f>
        <v>0</v>
      </c>
      <c r="DH83" s="459">
        <f>'Fiche Données'!DM63</f>
        <v>0</v>
      </c>
      <c r="DI83" s="459">
        <f>'Fiche Données'!DN63</f>
        <v>0</v>
      </c>
      <c r="DJ83" s="459">
        <f>'Fiche Données'!DO63</f>
        <v>0</v>
      </c>
      <c r="DK83" s="459">
        <f>'Fiche Données'!DP63</f>
        <v>0</v>
      </c>
      <c r="DL83" s="459">
        <f>'Fiche Données'!DQ63</f>
        <v>0</v>
      </c>
      <c r="DM83" s="459">
        <f>'Fiche Données'!DR63</f>
        <v>0</v>
      </c>
      <c r="DN83" s="459">
        <f>'Fiche Données'!DS63</f>
        <v>0</v>
      </c>
      <c r="DO83" s="459">
        <f>'Fiche Données'!DT63</f>
        <v>0</v>
      </c>
      <c r="DP83" s="511">
        <f>'Fiche Données'!DU63</f>
        <v>0</v>
      </c>
    </row>
    <row r="84" spans="1:120" x14ac:dyDescent="0.25">
      <c r="A84" s="516"/>
      <c r="DP84" s="511"/>
    </row>
    <row r="85" spans="1:120" x14ac:dyDescent="0.25">
      <c r="A85" s="516" t="s">
        <v>322</v>
      </c>
      <c r="B85" s="459" t="str">
        <f>'Fiche Données'!G72</f>
        <v>Oui</v>
      </c>
      <c r="C85" s="459" t="str">
        <f>'Fiche Données'!H72</f>
        <v>Oui</v>
      </c>
      <c r="D85" s="459" t="str">
        <f>'Fiche Données'!I72</f>
        <v>Oui</v>
      </c>
      <c r="E85" s="459" t="str">
        <f>'Fiche Données'!J72</f>
        <v>Oui</v>
      </c>
      <c r="F85" s="459">
        <f>'Fiche Données'!K72</f>
        <v>0</v>
      </c>
      <c r="G85" s="459">
        <f>'Fiche Données'!L72</f>
        <v>0</v>
      </c>
      <c r="H85" s="459">
        <f>'Fiche Données'!M72</f>
        <v>0</v>
      </c>
      <c r="I85" s="459">
        <f>'Fiche Données'!N72</f>
        <v>0</v>
      </c>
      <c r="J85" s="459">
        <f>'Fiche Données'!O72</f>
        <v>0</v>
      </c>
      <c r="K85" s="459">
        <f>'Fiche Données'!P72</f>
        <v>0</v>
      </c>
      <c r="L85" s="459">
        <f>'Fiche Données'!Q72</f>
        <v>0</v>
      </c>
      <c r="M85" s="459">
        <f>'Fiche Données'!R72</f>
        <v>0</v>
      </c>
      <c r="N85" s="459">
        <f>'Fiche Données'!S72</f>
        <v>0</v>
      </c>
      <c r="O85" s="459">
        <f>'Fiche Données'!T72</f>
        <v>0</v>
      </c>
      <c r="P85" s="459">
        <f>'Fiche Données'!U72</f>
        <v>0</v>
      </c>
      <c r="Q85" s="459">
        <f>'Fiche Données'!V72</f>
        <v>0</v>
      </c>
      <c r="R85" s="459">
        <f>'Fiche Données'!W72</f>
        <v>0</v>
      </c>
      <c r="S85" s="459">
        <f>'Fiche Données'!X72</f>
        <v>0</v>
      </c>
      <c r="T85" s="459">
        <f>'Fiche Données'!Y72</f>
        <v>0</v>
      </c>
      <c r="U85" s="459">
        <f>'Fiche Données'!Z72</f>
        <v>0</v>
      </c>
      <c r="V85" s="459">
        <f>'Fiche Données'!AA72</f>
        <v>0</v>
      </c>
      <c r="W85" s="459">
        <f>'Fiche Données'!AB72</f>
        <v>0</v>
      </c>
      <c r="X85" s="459">
        <f>'Fiche Données'!AC72</f>
        <v>0</v>
      </c>
      <c r="Y85" s="459">
        <f>'Fiche Données'!AD72</f>
        <v>0</v>
      </c>
      <c r="Z85" s="459">
        <f>'Fiche Données'!AE72</f>
        <v>0</v>
      </c>
      <c r="AA85" s="459">
        <f>'Fiche Données'!AF72</f>
        <v>0</v>
      </c>
      <c r="AB85" s="459">
        <f>'Fiche Données'!AG72</f>
        <v>0</v>
      </c>
      <c r="AC85" s="459">
        <f>'Fiche Données'!AH72</f>
        <v>0</v>
      </c>
      <c r="AD85" s="459">
        <f>'Fiche Données'!AI72</f>
        <v>0</v>
      </c>
      <c r="AE85" s="459">
        <f>'Fiche Données'!AJ72</f>
        <v>0</v>
      </c>
      <c r="AF85" s="459">
        <f>'Fiche Données'!AK72</f>
        <v>0</v>
      </c>
      <c r="AG85" s="459">
        <f>'Fiche Données'!AL72</f>
        <v>0</v>
      </c>
      <c r="AH85" s="459">
        <f>'Fiche Données'!AM72</f>
        <v>0</v>
      </c>
      <c r="AI85" s="459">
        <f>'Fiche Données'!AN72</f>
        <v>0</v>
      </c>
      <c r="AJ85" s="459">
        <f>'Fiche Données'!AO72</f>
        <v>0</v>
      </c>
      <c r="AK85" s="459">
        <f>'Fiche Données'!AP72</f>
        <v>0</v>
      </c>
      <c r="AL85" s="459">
        <f>'Fiche Données'!AQ72</f>
        <v>0</v>
      </c>
      <c r="AM85" s="459">
        <f>'Fiche Données'!AR72</f>
        <v>0</v>
      </c>
      <c r="AN85" s="459">
        <f>'Fiche Données'!AS72</f>
        <v>0</v>
      </c>
      <c r="AO85" s="459">
        <f>'Fiche Données'!AT72</f>
        <v>0</v>
      </c>
      <c r="AP85" s="459">
        <f>'Fiche Données'!AU72</f>
        <v>0</v>
      </c>
      <c r="AQ85" s="459">
        <f>'Fiche Données'!AV72</f>
        <v>0</v>
      </c>
      <c r="AR85" s="459">
        <f>'Fiche Données'!AW72</f>
        <v>0</v>
      </c>
      <c r="AS85" s="459">
        <f>'Fiche Données'!AX72</f>
        <v>0</v>
      </c>
      <c r="AT85" s="459">
        <f>'Fiche Données'!AY72</f>
        <v>0</v>
      </c>
      <c r="AU85" s="459">
        <f>'Fiche Données'!AZ72</f>
        <v>0</v>
      </c>
      <c r="AV85" s="459">
        <f>'Fiche Données'!BA72</f>
        <v>0</v>
      </c>
      <c r="AW85" s="459">
        <f>'Fiche Données'!BB72</f>
        <v>0</v>
      </c>
      <c r="AX85" s="459">
        <f>'Fiche Données'!BC72</f>
        <v>0</v>
      </c>
      <c r="AY85" s="459">
        <f>'Fiche Données'!BD72</f>
        <v>0</v>
      </c>
      <c r="AZ85" s="459">
        <f>'Fiche Données'!BE72</f>
        <v>0</v>
      </c>
      <c r="BA85" s="459">
        <f>'Fiche Données'!BF72</f>
        <v>0</v>
      </c>
      <c r="BB85" s="459">
        <f>'Fiche Données'!BG72</f>
        <v>0</v>
      </c>
      <c r="BC85" s="459">
        <f>'Fiche Données'!BH72</f>
        <v>0</v>
      </c>
      <c r="BD85" s="459">
        <f>'Fiche Données'!BI72</f>
        <v>0</v>
      </c>
      <c r="BE85" s="459">
        <f>'Fiche Données'!BJ72</f>
        <v>0</v>
      </c>
      <c r="BF85" s="459">
        <f>'Fiche Données'!BK72</f>
        <v>0</v>
      </c>
      <c r="BG85" s="459">
        <f>'Fiche Données'!BL72</f>
        <v>0</v>
      </c>
      <c r="BH85" s="459">
        <f>'Fiche Données'!BM72</f>
        <v>0</v>
      </c>
      <c r="BI85" s="459">
        <f>'Fiche Données'!BN72</f>
        <v>0</v>
      </c>
      <c r="BJ85" s="459">
        <f>'Fiche Données'!BO72</f>
        <v>0</v>
      </c>
      <c r="BK85" s="459">
        <f>'Fiche Données'!BP72</f>
        <v>0</v>
      </c>
      <c r="BL85" s="459">
        <f>'Fiche Données'!BQ72</f>
        <v>0</v>
      </c>
      <c r="BM85" s="459">
        <f>'Fiche Données'!BR72</f>
        <v>0</v>
      </c>
      <c r="BN85" s="459">
        <f>'Fiche Données'!BS72</f>
        <v>0</v>
      </c>
      <c r="BO85" s="459">
        <f>'Fiche Données'!BT72</f>
        <v>0</v>
      </c>
      <c r="BP85" s="459">
        <f>'Fiche Données'!BU72</f>
        <v>0</v>
      </c>
      <c r="BQ85" s="459">
        <f>'Fiche Données'!BV72</f>
        <v>0</v>
      </c>
      <c r="BR85" s="459">
        <f>'Fiche Données'!BW72</f>
        <v>0</v>
      </c>
      <c r="BS85" s="459">
        <f>'Fiche Données'!BX72</f>
        <v>0</v>
      </c>
      <c r="BT85" s="459">
        <f>'Fiche Données'!BY72</f>
        <v>0</v>
      </c>
      <c r="BU85" s="459">
        <f>'Fiche Données'!BZ72</f>
        <v>0</v>
      </c>
      <c r="BV85" s="459">
        <f>'Fiche Données'!CA72</f>
        <v>0</v>
      </c>
      <c r="BW85" s="459">
        <f>'Fiche Données'!CB72</f>
        <v>0</v>
      </c>
      <c r="BX85" s="459">
        <f>'Fiche Données'!CC72</f>
        <v>0</v>
      </c>
      <c r="BY85" s="459">
        <f>'Fiche Données'!CD72</f>
        <v>0</v>
      </c>
      <c r="BZ85" s="459">
        <f>'Fiche Données'!CE72</f>
        <v>0</v>
      </c>
      <c r="CA85" s="459">
        <f>'Fiche Données'!CF72</f>
        <v>0</v>
      </c>
      <c r="CB85" s="459">
        <f>'Fiche Données'!CG72</f>
        <v>0</v>
      </c>
      <c r="CC85" s="459">
        <f>'Fiche Données'!CH72</f>
        <v>0</v>
      </c>
      <c r="CD85" s="459">
        <f>'Fiche Données'!CI72</f>
        <v>0</v>
      </c>
      <c r="CE85" s="459">
        <f>'Fiche Données'!CJ72</f>
        <v>0</v>
      </c>
      <c r="CF85" s="459">
        <f>'Fiche Données'!CK72</f>
        <v>0</v>
      </c>
      <c r="CG85" s="459">
        <f>'Fiche Données'!CL72</f>
        <v>0</v>
      </c>
      <c r="CH85" s="459">
        <f>'Fiche Données'!CM72</f>
        <v>0</v>
      </c>
      <c r="CI85" s="459">
        <f>'Fiche Données'!CN72</f>
        <v>0</v>
      </c>
      <c r="CJ85" s="459">
        <f>'Fiche Données'!CO72</f>
        <v>0</v>
      </c>
      <c r="CK85" s="459">
        <f>'Fiche Données'!CP72</f>
        <v>0</v>
      </c>
      <c r="CL85" s="459">
        <f>'Fiche Données'!CQ72</f>
        <v>0</v>
      </c>
      <c r="CM85" s="459">
        <f>'Fiche Données'!CR72</f>
        <v>0</v>
      </c>
      <c r="CN85" s="459">
        <f>'Fiche Données'!CS72</f>
        <v>0</v>
      </c>
      <c r="CO85" s="459">
        <f>'Fiche Données'!CT72</f>
        <v>0</v>
      </c>
      <c r="CP85" s="459">
        <f>'Fiche Données'!CU72</f>
        <v>0</v>
      </c>
      <c r="CQ85" s="459">
        <f>'Fiche Données'!CV72</f>
        <v>0</v>
      </c>
      <c r="CR85" s="459">
        <f>'Fiche Données'!CW72</f>
        <v>0</v>
      </c>
      <c r="CS85" s="459">
        <f>'Fiche Données'!CX72</f>
        <v>0</v>
      </c>
      <c r="CT85" s="459">
        <f>'Fiche Données'!CY72</f>
        <v>0</v>
      </c>
      <c r="CU85" s="459">
        <f>'Fiche Données'!CZ72</f>
        <v>0</v>
      </c>
      <c r="CV85" s="459">
        <f>'Fiche Données'!DA72</f>
        <v>0</v>
      </c>
      <c r="CW85" s="459">
        <f>'Fiche Données'!DB72</f>
        <v>0</v>
      </c>
      <c r="CX85" s="459">
        <f>'Fiche Données'!DC72</f>
        <v>0</v>
      </c>
      <c r="CY85" s="459">
        <f>'Fiche Données'!DD72</f>
        <v>0</v>
      </c>
      <c r="CZ85" s="459">
        <f>'Fiche Données'!DE72</f>
        <v>0</v>
      </c>
      <c r="DA85" s="459">
        <f>'Fiche Données'!DF72</f>
        <v>0</v>
      </c>
      <c r="DB85" s="459">
        <f>'Fiche Données'!DG72</f>
        <v>0</v>
      </c>
      <c r="DC85" s="459">
        <f>'Fiche Données'!DH72</f>
        <v>0</v>
      </c>
      <c r="DD85" s="459">
        <f>'Fiche Données'!DI72</f>
        <v>0</v>
      </c>
      <c r="DE85" s="459">
        <f>'Fiche Données'!DJ72</f>
        <v>0</v>
      </c>
      <c r="DF85" s="459">
        <f>'Fiche Données'!DK72</f>
        <v>0</v>
      </c>
      <c r="DG85" s="459">
        <f>'Fiche Données'!DL72</f>
        <v>0</v>
      </c>
      <c r="DH85" s="459">
        <f>'Fiche Données'!DM72</f>
        <v>0</v>
      </c>
      <c r="DI85" s="459">
        <f>'Fiche Données'!DN72</f>
        <v>0</v>
      </c>
      <c r="DJ85" s="459">
        <f>'Fiche Données'!DO72</f>
        <v>0</v>
      </c>
      <c r="DK85" s="459">
        <f>'Fiche Données'!DP72</f>
        <v>0</v>
      </c>
      <c r="DL85" s="459">
        <f>'Fiche Données'!DQ72</f>
        <v>0</v>
      </c>
      <c r="DM85" s="459">
        <f>'Fiche Données'!DR72</f>
        <v>0</v>
      </c>
      <c r="DN85" s="459">
        <f>'Fiche Données'!DS72</f>
        <v>0</v>
      </c>
      <c r="DO85" s="459">
        <f>'Fiche Données'!DT72</f>
        <v>0</v>
      </c>
      <c r="DP85" s="511">
        <f>'Fiche Données'!DU72</f>
        <v>0</v>
      </c>
    </row>
    <row r="86" spans="1:120" x14ac:dyDescent="0.25">
      <c r="A86" s="516" t="s">
        <v>406</v>
      </c>
      <c r="B86" s="459" t="str">
        <f>'Fiche Données'!G73</f>
        <v>Oui</v>
      </c>
      <c r="C86" s="459" t="str">
        <f>'Fiche Données'!H73</f>
        <v>Oui</v>
      </c>
      <c r="D86" s="459" t="str">
        <f>'Fiche Données'!I73</f>
        <v>Oui</v>
      </c>
      <c r="E86" s="459" t="str">
        <f>'Fiche Données'!J73</f>
        <v>Oui</v>
      </c>
      <c r="F86" s="459">
        <f>'Fiche Données'!K73</f>
        <v>0</v>
      </c>
      <c r="G86" s="459">
        <f>'Fiche Données'!L73</f>
        <v>0</v>
      </c>
      <c r="H86" s="459">
        <f>'Fiche Données'!M73</f>
        <v>0</v>
      </c>
      <c r="I86" s="459">
        <f>'Fiche Données'!N73</f>
        <v>0</v>
      </c>
      <c r="J86" s="459">
        <f>'Fiche Données'!O73</f>
        <v>0</v>
      </c>
      <c r="K86" s="459">
        <f>'Fiche Données'!P73</f>
        <v>0</v>
      </c>
      <c r="L86" s="459">
        <f>'Fiche Données'!Q73</f>
        <v>0</v>
      </c>
      <c r="M86" s="459">
        <f>'Fiche Données'!R73</f>
        <v>0</v>
      </c>
      <c r="N86" s="459">
        <f>'Fiche Données'!S73</f>
        <v>0</v>
      </c>
      <c r="O86" s="459">
        <f>'Fiche Données'!T73</f>
        <v>0</v>
      </c>
      <c r="P86" s="459">
        <f>'Fiche Données'!U73</f>
        <v>0</v>
      </c>
      <c r="Q86" s="459">
        <f>'Fiche Données'!V73</f>
        <v>0</v>
      </c>
      <c r="R86" s="459">
        <f>'Fiche Données'!W73</f>
        <v>0</v>
      </c>
      <c r="S86" s="459">
        <f>'Fiche Données'!X73</f>
        <v>0</v>
      </c>
      <c r="T86" s="459">
        <f>'Fiche Données'!Y73</f>
        <v>0</v>
      </c>
      <c r="U86" s="459">
        <f>'Fiche Données'!Z73</f>
        <v>0</v>
      </c>
      <c r="V86" s="459">
        <f>'Fiche Données'!AA73</f>
        <v>0</v>
      </c>
      <c r="W86" s="459">
        <f>'Fiche Données'!AB73</f>
        <v>0</v>
      </c>
      <c r="X86" s="459">
        <f>'Fiche Données'!AC73</f>
        <v>0</v>
      </c>
      <c r="Y86" s="459">
        <f>'Fiche Données'!AD73</f>
        <v>0</v>
      </c>
      <c r="Z86" s="459">
        <f>'Fiche Données'!AE73</f>
        <v>0</v>
      </c>
      <c r="AA86" s="459">
        <f>'Fiche Données'!AF73</f>
        <v>0</v>
      </c>
      <c r="AB86" s="459">
        <f>'Fiche Données'!AG73</f>
        <v>0</v>
      </c>
      <c r="AC86" s="459">
        <f>'Fiche Données'!AH73</f>
        <v>0</v>
      </c>
      <c r="AD86" s="459">
        <f>'Fiche Données'!AI73</f>
        <v>0</v>
      </c>
      <c r="AE86" s="459">
        <f>'Fiche Données'!AJ73</f>
        <v>0</v>
      </c>
      <c r="AF86" s="459">
        <f>'Fiche Données'!AK73</f>
        <v>0</v>
      </c>
      <c r="AG86" s="459">
        <f>'Fiche Données'!AL73</f>
        <v>0</v>
      </c>
      <c r="AH86" s="459">
        <f>'Fiche Données'!AM73</f>
        <v>0</v>
      </c>
      <c r="AI86" s="459">
        <f>'Fiche Données'!AN73</f>
        <v>0</v>
      </c>
      <c r="AJ86" s="459">
        <f>'Fiche Données'!AO73</f>
        <v>0</v>
      </c>
      <c r="AK86" s="459">
        <f>'Fiche Données'!AP73</f>
        <v>0</v>
      </c>
      <c r="AL86" s="459">
        <f>'Fiche Données'!AQ73</f>
        <v>0</v>
      </c>
      <c r="AM86" s="459">
        <f>'Fiche Données'!AR73</f>
        <v>0</v>
      </c>
      <c r="AN86" s="459">
        <f>'Fiche Données'!AS73</f>
        <v>0</v>
      </c>
      <c r="AO86" s="459">
        <f>'Fiche Données'!AT73</f>
        <v>0</v>
      </c>
      <c r="AP86" s="459">
        <f>'Fiche Données'!AU73</f>
        <v>0</v>
      </c>
      <c r="AQ86" s="459">
        <f>'Fiche Données'!AV73</f>
        <v>0</v>
      </c>
      <c r="AR86" s="459">
        <f>'Fiche Données'!AW73</f>
        <v>0</v>
      </c>
      <c r="AS86" s="459">
        <f>'Fiche Données'!AX73</f>
        <v>0</v>
      </c>
      <c r="AT86" s="459">
        <f>'Fiche Données'!AY73</f>
        <v>0</v>
      </c>
      <c r="AU86" s="459">
        <f>'Fiche Données'!AZ73</f>
        <v>0</v>
      </c>
      <c r="AV86" s="459">
        <f>'Fiche Données'!BA73</f>
        <v>0</v>
      </c>
      <c r="AW86" s="459">
        <f>'Fiche Données'!BB73</f>
        <v>0</v>
      </c>
      <c r="AX86" s="459">
        <f>'Fiche Données'!BC73</f>
        <v>0</v>
      </c>
      <c r="AY86" s="459">
        <f>'Fiche Données'!BD73</f>
        <v>0</v>
      </c>
      <c r="AZ86" s="459">
        <f>'Fiche Données'!BE73</f>
        <v>0</v>
      </c>
      <c r="BA86" s="459">
        <f>'Fiche Données'!BF73</f>
        <v>0</v>
      </c>
      <c r="BB86" s="459">
        <f>'Fiche Données'!BG73</f>
        <v>0</v>
      </c>
      <c r="BC86" s="459">
        <f>'Fiche Données'!BH73</f>
        <v>0</v>
      </c>
      <c r="BD86" s="459">
        <f>'Fiche Données'!BI73</f>
        <v>0</v>
      </c>
      <c r="BE86" s="459">
        <f>'Fiche Données'!BJ73</f>
        <v>0</v>
      </c>
      <c r="BF86" s="459">
        <f>'Fiche Données'!BK73</f>
        <v>0</v>
      </c>
      <c r="BG86" s="459">
        <f>'Fiche Données'!BL73</f>
        <v>0</v>
      </c>
      <c r="BH86" s="459">
        <f>'Fiche Données'!BM73</f>
        <v>0</v>
      </c>
      <c r="BI86" s="459">
        <f>'Fiche Données'!BN73</f>
        <v>0</v>
      </c>
      <c r="BJ86" s="459">
        <f>'Fiche Données'!BO73</f>
        <v>0</v>
      </c>
      <c r="BK86" s="459">
        <f>'Fiche Données'!BP73</f>
        <v>0</v>
      </c>
      <c r="BL86" s="459">
        <f>'Fiche Données'!BQ73</f>
        <v>0</v>
      </c>
      <c r="BM86" s="459">
        <f>'Fiche Données'!BR73</f>
        <v>0</v>
      </c>
      <c r="BN86" s="459">
        <f>'Fiche Données'!BS73</f>
        <v>0</v>
      </c>
      <c r="BO86" s="459">
        <f>'Fiche Données'!BT73</f>
        <v>0</v>
      </c>
      <c r="BP86" s="459">
        <f>'Fiche Données'!BU73</f>
        <v>0</v>
      </c>
      <c r="BQ86" s="459">
        <f>'Fiche Données'!BV73</f>
        <v>0</v>
      </c>
      <c r="BR86" s="459">
        <f>'Fiche Données'!BW73</f>
        <v>0</v>
      </c>
      <c r="BS86" s="459">
        <f>'Fiche Données'!BX73</f>
        <v>0</v>
      </c>
      <c r="BT86" s="459">
        <f>'Fiche Données'!BY73</f>
        <v>0</v>
      </c>
      <c r="BU86" s="459">
        <f>'Fiche Données'!BZ73</f>
        <v>0</v>
      </c>
      <c r="BV86" s="459">
        <f>'Fiche Données'!CA73</f>
        <v>0</v>
      </c>
      <c r="BW86" s="459">
        <f>'Fiche Données'!CB73</f>
        <v>0</v>
      </c>
      <c r="BX86" s="459">
        <f>'Fiche Données'!CC73</f>
        <v>0</v>
      </c>
      <c r="BY86" s="459">
        <f>'Fiche Données'!CD73</f>
        <v>0</v>
      </c>
      <c r="BZ86" s="459">
        <f>'Fiche Données'!CE73</f>
        <v>0</v>
      </c>
      <c r="CA86" s="459">
        <f>'Fiche Données'!CF73</f>
        <v>0</v>
      </c>
      <c r="CB86" s="459">
        <f>'Fiche Données'!CG73</f>
        <v>0</v>
      </c>
      <c r="CC86" s="459">
        <f>'Fiche Données'!CH73</f>
        <v>0</v>
      </c>
      <c r="CD86" s="459">
        <f>'Fiche Données'!CI73</f>
        <v>0</v>
      </c>
      <c r="CE86" s="459">
        <f>'Fiche Données'!CJ73</f>
        <v>0</v>
      </c>
      <c r="CF86" s="459">
        <f>'Fiche Données'!CK73</f>
        <v>0</v>
      </c>
      <c r="CG86" s="459">
        <f>'Fiche Données'!CL73</f>
        <v>0</v>
      </c>
      <c r="CH86" s="459">
        <f>'Fiche Données'!CM73</f>
        <v>0</v>
      </c>
      <c r="CI86" s="459">
        <f>'Fiche Données'!CN73</f>
        <v>0</v>
      </c>
      <c r="CJ86" s="459">
        <f>'Fiche Données'!CO73</f>
        <v>0</v>
      </c>
      <c r="CK86" s="459">
        <f>'Fiche Données'!CP73</f>
        <v>0</v>
      </c>
      <c r="CL86" s="459">
        <f>'Fiche Données'!CQ73</f>
        <v>0</v>
      </c>
      <c r="CM86" s="459">
        <f>'Fiche Données'!CR73</f>
        <v>0</v>
      </c>
      <c r="CN86" s="459">
        <f>'Fiche Données'!CS73</f>
        <v>0</v>
      </c>
      <c r="CO86" s="459">
        <f>'Fiche Données'!CT73</f>
        <v>0</v>
      </c>
      <c r="CP86" s="459">
        <f>'Fiche Données'!CU73</f>
        <v>0</v>
      </c>
      <c r="CQ86" s="459">
        <f>'Fiche Données'!CV73</f>
        <v>0</v>
      </c>
      <c r="CR86" s="459">
        <f>'Fiche Données'!CW73</f>
        <v>0</v>
      </c>
      <c r="CS86" s="459">
        <f>'Fiche Données'!CX73</f>
        <v>0</v>
      </c>
      <c r="CT86" s="459">
        <f>'Fiche Données'!CY73</f>
        <v>0</v>
      </c>
      <c r="CU86" s="459">
        <f>'Fiche Données'!CZ73</f>
        <v>0</v>
      </c>
      <c r="CV86" s="459">
        <f>'Fiche Données'!DA73</f>
        <v>0</v>
      </c>
      <c r="CW86" s="459">
        <f>'Fiche Données'!DB73</f>
        <v>0</v>
      </c>
      <c r="CX86" s="459">
        <f>'Fiche Données'!DC73</f>
        <v>0</v>
      </c>
      <c r="CY86" s="459">
        <f>'Fiche Données'!DD73</f>
        <v>0</v>
      </c>
      <c r="CZ86" s="459">
        <f>'Fiche Données'!DE73</f>
        <v>0</v>
      </c>
      <c r="DA86" s="459">
        <f>'Fiche Données'!DF73</f>
        <v>0</v>
      </c>
      <c r="DB86" s="459">
        <f>'Fiche Données'!DG73</f>
        <v>0</v>
      </c>
      <c r="DC86" s="459">
        <f>'Fiche Données'!DH73</f>
        <v>0</v>
      </c>
      <c r="DD86" s="459">
        <f>'Fiche Données'!DI73</f>
        <v>0</v>
      </c>
      <c r="DE86" s="459">
        <f>'Fiche Données'!DJ73</f>
        <v>0</v>
      </c>
      <c r="DF86" s="459">
        <f>'Fiche Données'!DK73</f>
        <v>0</v>
      </c>
      <c r="DG86" s="459">
        <f>'Fiche Données'!DL73</f>
        <v>0</v>
      </c>
      <c r="DH86" s="459">
        <f>'Fiche Données'!DM73</f>
        <v>0</v>
      </c>
      <c r="DI86" s="459">
        <f>'Fiche Données'!DN73</f>
        <v>0</v>
      </c>
      <c r="DJ86" s="459">
        <f>'Fiche Données'!DO73</f>
        <v>0</v>
      </c>
      <c r="DK86" s="459">
        <f>'Fiche Données'!DP73</f>
        <v>0</v>
      </c>
      <c r="DL86" s="459">
        <f>'Fiche Données'!DQ73</f>
        <v>0</v>
      </c>
      <c r="DM86" s="459">
        <f>'Fiche Données'!DR73</f>
        <v>0</v>
      </c>
      <c r="DN86" s="459">
        <f>'Fiche Données'!DS73</f>
        <v>0</v>
      </c>
      <c r="DO86" s="459">
        <f>'Fiche Données'!DT73</f>
        <v>0</v>
      </c>
      <c r="DP86" s="511">
        <f>'Fiche Données'!DU73</f>
        <v>0</v>
      </c>
    </row>
    <row r="87" spans="1:120" x14ac:dyDescent="0.25">
      <c r="A87" s="516"/>
      <c r="DP87" s="511"/>
    </row>
    <row r="88" spans="1:120" x14ac:dyDescent="0.25">
      <c r="A88" s="516" t="s">
        <v>278</v>
      </c>
      <c r="B88" s="459">
        <f>'Fiche Données'!G74</f>
        <v>0</v>
      </c>
      <c r="C88" s="459">
        <f>'Fiche Données'!H74</f>
        <v>0</v>
      </c>
      <c r="D88" s="459">
        <f>'Fiche Données'!I74</f>
        <v>0</v>
      </c>
      <c r="E88" s="459">
        <f>'Fiche Données'!J74</f>
        <v>0</v>
      </c>
      <c r="F88" s="459">
        <f>'Fiche Données'!K74</f>
        <v>0</v>
      </c>
      <c r="G88" s="459">
        <f>'Fiche Données'!L74</f>
        <v>0</v>
      </c>
      <c r="H88" s="459">
        <f>'Fiche Données'!M74</f>
        <v>0</v>
      </c>
      <c r="I88" s="459">
        <f>'Fiche Données'!N74</f>
        <v>0</v>
      </c>
      <c r="J88" s="459">
        <f>'Fiche Données'!O74</f>
        <v>0</v>
      </c>
      <c r="K88" s="459">
        <f>'Fiche Données'!P74</f>
        <v>0</v>
      </c>
      <c r="L88" s="459">
        <f>'Fiche Données'!Q74</f>
        <v>0</v>
      </c>
      <c r="M88" s="459">
        <f>'Fiche Données'!R74</f>
        <v>0</v>
      </c>
      <c r="N88" s="459">
        <f>'Fiche Données'!S74</f>
        <v>0</v>
      </c>
      <c r="O88" s="459">
        <f>'Fiche Données'!T74</f>
        <v>0</v>
      </c>
      <c r="P88" s="459">
        <f>'Fiche Données'!U74</f>
        <v>0</v>
      </c>
      <c r="Q88" s="459">
        <f>'Fiche Données'!V74</f>
        <v>0</v>
      </c>
      <c r="R88" s="459">
        <f>'Fiche Données'!W74</f>
        <v>0</v>
      </c>
      <c r="S88" s="459">
        <f>'Fiche Données'!X74</f>
        <v>0</v>
      </c>
      <c r="T88" s="459">
        <f>'Fiche Données'!Y74</f>
        <v>0</v>
      </c>
      <c r="U88" s="459">
        <f>'Fiche Données'!Z74</f>
        <v>0</v>
      </c>
      <c r="V88" s="459">
        <f>'Fiche Données'!AA74</f>
        <v>0</v>
      </c>
      <c r="W88" s="459">
        <f>'Fiche Données'!AB74</f>
        <v>0</v>
      </c>
      <c r="X88" s="459">
        <f>'Fiche Données'!AC74</f>
        <v>0</v>
      </c>
      <c r="Y88" s="459">
        <f>'Fiche Données'!AD74</f>
        <v>0</v>
      </c>
      <c r="Z88" s="459">
        <f>'Fiche Données'!AE74</f>
        <v>0</v>
      </c>
      <c r="AA88" s="459">
        <f>'Fiche Données'!AF74</f>
        <v>0</v>
      </c>
      <c r="AB88" s="459">
        <f>'Fiche Données'!AG74</f>
        <v>0</v>
      </c>
      <c r="AC88" s="459">
        <f>'Fiche Données'!AH74</f>
        <v>0</v>
      </c>
      <c r="AD88" s="459">
        <f>'Fiche Données'!AI74</f>
        <v>0</v>
      </c>
      <c r="AE88" s="459">
        <f>'Fiche Données'!AJ74</f>
        <v>0</v>
      </c>
      <c r="AF88" s="459">
        <f>'Fiche Données'!AK74</f>
        <v>0</v>
      </c>
      <c r="AG88" s="459">
        <f>'Fiche Données'!AL74</f>
        <v>0</v>
      </c>
      <c r="AH88" s="459">
        <f>'Fiche Données'!AM74</f>
        <v>0</v>
      </c>
      <c r="AI88" s="459">
        <f>'Fiche Données'!AN74</f>
        <v>0</v>
      </c>
      <c r="AJ88" s="459">
        <f>'Fiche Données'!AO74</f>
        <v>0</v>
      </c>
      <c r="AK88" s="459">
        <f>'Fiche Données'!AP74</f>
        <v>0</v>
      </c>
      <c r="AL88" s="459">
        <f>'Fiche Données'!AQ74</f>
        <v>0</v>
      </c>
      <c r="AM88" s="459">
        <f>'Fiche Données'!AR74</f>
        <v>0</v>
      </c>
      <c r="AN88" s="459">
        <f>'Fiche Données'!AS74</f>
        <v>0</v>
      </c>
      <c r="AO88" s="459">
        <f>'Fiche Données'!AT74</f>
        <v>0</v>
      </c>
      <c r="AP88" s="459">
        <f>'Fiche Données'!AU74</f>
        <v>0</v>
      </c>
      <c r="AQ88" s="459">
        <f>'Fiche Données'!AV74</f>
        <v>0</v>
      </c>
      <c r="AR88" s="459">
        <f>'Fiche Données'!AW74</f>
        <v>0</v>
      </c>
      <c r="AS88" s="459">
        <f>'Fiche Données'!AX74</f>
        <v>0</v>
      </c>
      <c r="AT88" s="459">
        <f>'Fiche Données'!AY74</f>
        <v>0</v>
      </c>
      <c r="AU88" s="459">
        <f>'Fiche Données'!AZ74</f>
        <v>0</v>
      </c>
      <c r="AV88" s="459">
        <f>'Fiche Données'!BA74</f>
        <v>0</v>
      </c>
      <c r="AW88" s="459">
        <f>'Fiche Données'!BB74</f>
        <v>0</v>
      </c>
      <c r="AX88" s="459">
        <f>'Fiche Données'!BC74</f>
        <v>0</v>
      </c>
      <c r="AY88" s="459">
        <f>'Fiche Données'!BD74</f>
        <v>0</v>
      </c>
      <c r="AZ88" s="459">
        <f>'Fiche Données'!BE74</f>
        <v>0</v>
      </c>
      <c r="BA88" s="459">
        <f>'Fiche Données'!BF74</f>
        <v>0</v>
      </c>
      <c r="BB88" s="459">
        <f>'Fiche Données'!BG74</f>
        <v>0</v>
      </c>
      <c r="BC88" s="459">
        <f>'Fiche Données'!BH74</f>
        <v>0</v>
      </c>
      <c r="BD88" s="459">
        <f>'Fiche Données'!BI74</f>
        <v>0</v>
      </c>
      <c r="BE88" s="459">
        <f>'Fiche Données'!BJ74</f>
        <v>0</v>
      </c>
      <c r="BF88" s="459">
        <f>'Fiche Données'!BK74</f>
        <v>0</v>
      </c>
      <c r="BG88" s="459">
        <f>'Fiche Données'!BL74</f>
        <v>0</v>
      </c>
      <c r="BH88" s="459">
        <f>'Fiche Données'!BM74</f>
        <v>0</v>
      </c>
      <c r="BI88" s="459">
        <f>'Fiche Données'!BN74</f>
        <v>0</v>
      </c>
      <c r="BJ88" s="459">
        <f>'Fiche Données'!BO74</f>
        <v>0</v>
      </c>
      <c r="BK88" s="459">
        <f>'Fiche Données'!BP74</f>
        <v>0</v>
      </c>
      <c r="BL88" s="459">
        <f>'Fiche Données'!BQ74</f>
        <v>0</v>
      </c>
      <c r="BM88" s="459">
        <f>'Fiche Données'!BR74</f>
        <v>0</v>
      </c>
      <c r="BN88" s="459">
        <f>'Fiche Données'!BS74</f>
        <v>0</v>
      </c>
      <c r="BO88" s="459">
        <f>'Fiche Données'!BT74</f>
        <v>0</v>
      </c>
      <c r="BP88" s="459">
        <f>'Fiche Données'!BU74</f>
        <v>0</v>
      </c>
      <c r="BQ88" s="459">
        <f>'Fiche Données'!BV74</f>
        <v>0</v>
      </c>
      <c r="BR88" s="459">
        <f>'Fiche Données'!BW74</f>
        <v>0</v>
      </c>
      <c r="BS88" s="459">
        <f>'Fiche Données'!BX74</f>
        <v>0</v>
      </c>
      <c r="BT88" s="459">
        <f>'Fiche Données'!BY74</f>
        <v>0</v>
      </c>
      <c r="BU88" s="459">
        <f>'Fiche Données'!BZ74</f>
        <v>0</v>
      </c>
      <c r="BV88" s="459">
        <f>'Fiche Données'!CA74</f>
        <v>0</v>
      </c>
      <c r="BW88" s="459">
        <f>'Fiche Données'!CB74</f>
        <v>0</v>
      </c>
      <c r="BX88" s="459">
        <f>'Fiche Données'!CC74</f>
        <v>0</v>
      </c>
      <c r="BY88" s="459">
        <f>'Fiche Données'!CD74</f>
        <v>0</v>
      </c>
      <c r="BZ88" s="459">
        <f>'Fiche Données'!CE74</f>
        <v>0</v>
      </c>
      <c r="CA88" s="459">
        <f>'Fiche Données'!CF74</f>
        <v>0</v>
      </c>
      <c r="CB88" s="459">
        <f>'Fiche Données'!CG74</f>
        <v>0</v>
      </c>
      <c r="CC88" s="459">
        <f>'Fiche Données'!CH74</f>
        <v>0</v>
      </c>
      <c r="CD88" s="459">
        <f>'Fiche Données'!CI74</f>
        <v>0</v>
      </c>
      <c r="CE88" s="459">
        <f>'Fiche Données'!CJ74</f>
        <v>0</v>
      </c>
      <c r="CF88" s="459">
        <f>'Fiche Données'!CK74</f>
        <v>0</v>
      </c>
      <c r="CG88" s="459">
        <f>'Fiche Données'!CL74</f>
        <v>0</v>
      </c>
      <c r="CH88" s="459">
        <f>'Fiche Données'!CM74</f>
        <v>0</v>
      </c>
      <c r="CI88" s="459">
        <f>'Fiche Données'!CN74</f>
        <v>0</v>
      </c>
      <c r="CJ88" s="459">
        <f>'Fiche Données'!CO74</f>
        <v>0</v>
      </c>
      <c r="CK88" s="459">
        <f>'Fiche Données'!CP74</f>
        <v>0</v>
      </c>
      <c r="CL88" s="459">
        <f>'Fiche Données'!CQ74</f>
        <v>0</v>
      </c>
      <c r="CM88" s="459">
        <f>'Fiche Données'!CR74</f>
        <v>0</v>
      </c>
      <c r="CN88" s="459">
        <f>'Fiche Données'!CS74</f>
        <v>0</v>
      </c>
      <c r="CO88" s="459">
        <f>'Fiche Données'!CT74</f>
        <v>0</v>
      </c>
      <c r="CP88" s="459">
        <f>'Fiche Données'!CU74</f>
        <v>0</v>
      </c>
      <c r="CQ88" s="459">
        <f>'Fiche Données'!CV74</f>
        <v>0</v>
      </c>
      <c r="CR88" s="459">
        <f>'Fiche Données'!CW74</f>
        <v>0</v>
      </c>
      <c r="CS88" s="459">
        <f>'Fiche Données'!CX74</f>
        <v>0</v>
      </c>
      <c r="CT88" s="459">
        <f>'Fiche Données'!CY74</f>
        <v>0</v>
      </c>
      <c r="CU88" s="459">
        <f>'Fiche Données'!CZ74</f>
        <v>0</v>
      </c>
      <c r="CV88" s="459">
        <f>'Fiche Données'!DA74</f>
        <v>0</v>
      </c>
      <c r="CW88" s="459">
        <f>'Fiche Données'!DB74</f>
        <v>0</v>
      </c>
      <c r="CX88" s="459">
        <f>'Fiche Données'!DC74</f>
        <v>0</v>
      </c>
      <c r="CY88" s="459">
        <f>'Fiche Données'!DD74</f>
        <v>0</v>
      </c>
      <c r="CZ88" s="459">
        <f>'Fiche Données'!DE74</f>
        <v>0</v>
      </c>
      <c r="DA88" s="459">
        <f>'Fiche Données'!DF74</f>
        <v>0</v>
      </c>
      <c r="DB88" s="459">
        <f>'Fiche Données'!DG74</f>
        <v>0</v>
      </c>
      <c r="DC88" s="459">
        <f>'Fiche Données'!DH74</f>
        <v>0</v>
      </c>
      <c r="DD88" s="459">
        <f>'Fiche Données'!DI74</f>
        <v>0</v>
      </c>
      <c r="DE88" s="459">
        <f>'Fiche Données'!DJ74</f>
        <v>0</v>
      </c>
      <c r="DF88" s="459">
        <f>'Fiche Données'!DK74</f>
        <v>0</v>
      </c>
      <c r="DG88" s="459">
        <f>'Fiche Données'!DL74</f>
        <v>0</v>
      </c>
      <c r="DH88" s="459">
        <f>'Fiche Données'!DM74</f>
        <v>0</v>
      </c>
      <c r="DI88" s="459">
        <f>'Fiche Données'!DN74</f>
        <v>0</v>
      </c>
      <c r="DJ88" s="459">
        <f>'Fiche Données'!DO74</f>
        <v>0</v>
      </c>
      <c r="DK88" s="459">
        <f>'Fiche Données'!DP74</f>
        <v>0</v>
      </c>
      <c r="DL88" s="459">
        <f>'Fiche Données'!DQ74</f>
        <v>0</v>
      </c>
      <c r="DM88" s="459">
        <f>'Fiche Données'!DR74</f>
        <v>0</v>
      </c>
      <c r="DN88" s="459">
        <f>'Fiche Données'!DS74</f>
        <v>0</v>
      </c>
      <c r="DO88" s="459">
        <f>'Fiche Données'!DT74</f>
        <v>0</v>
      </c>
      <c r="DP88" s="511">
        <f>'Fiche Données'!DU74</f>
        <v>0</v>
      </c>
    </row>
    <row r="89" spans="1:120" x14ac:dyDescent="0.25">
      <c r="A89" s="516" t="s">
        <v>279</v>
      </c>
      <c r="B89" s="459">
        <f>'Fiche Données'!G75</f>
        <v>0</v>
      </c>
      <c r="C89" s="459">
        <f>'Fiche Données'!H75</f>
        <v>0</v>
      </c>
      <c r="D89" s="459">
        <f>'Fiche Données'!I75</f>
        <v>0</v>
      </c>
      <c r="E89" s="459">
        <f>'Fiche Données'!J75</f>
        <v>0</v>
      </c>
      <c r="F89" s="459">
        <f>'Fiche Données'!K75</f>
        <v>0</v>
      </c>
      <c r="G89" s="459">
        <f>'Fiche Données'!L75</f>
        <v>0</v>
      </c>
      <c r="H89" s="459">
        <f>'Fiche Données'!M75</f>
        <v>0</v>
      </c>
      <c r="I89" s="459">
        <f>'Fiche Données'!N75</f>
        <v>0</v>
      </c>
      <c r="J89" s="459">
        <f>'Fiche Données'!O75</f>
        <v>0</v>
      </c>
      <c r="K89" s="459">
        <f>'Fiche Données'!P75</f>
        <v>0</v>
      </c>
      <c r="L89" s="459">
        <f>'Fiche Données'!Q75</f>
        <v>0</v>
      </c>
      <c r="M89" s="459">
        <f>'Fiche Données'!R75</f>
        <v>0</v>
      </c>
      <c r="N89" s="459">
        <f>'Fiche Données'!S75</f>
        <v>0</v>
      </c>
      <c r="O89" s="459">
        <f>'Fiche Données'!T75</f>
        <v>0</v>
      </c>
      <c r="P89" s="459">
        <f>'Fiche Données'!U75</f>
        <v>0</v>
      </c>
      <c r="Q89" s="459">
        <f>'Fiche Données'!V75</f>
        <v>0</v>
      </c>
      <c r="R89" s="459">
        <f>'Fiche Données'!W75</f>
        <v>0</v>
      </c>
      <c r="S89" s="459">
        <f>'Fiche Données'!X75</f>
        <v>0</v>
      </c>
      <c r="T89" s="459">
        <f>'Fiche Données'!Y75</f>
        <v>0</v>
      </c>
      <c r="U89" s="459">
        <f>'Fiche Données'!Z75</f>
        <v>0</v>
      </c>
      <c r="V89" s="459">
        <f>'Fiche Données'!AA75</f>
        <v>0</v>
      </c>
      <c r="W89" s="459">
        <f>'Fiche Données'!AB75</f>
        <v>0</v>
      </c>
      <c r="X89" s="459">
        <f>'Fiche Données'!AC75</f>
        <v>0</v>
      </c>
      <c r="Y89" s="459">
        <f>'Fiche Données'!AD75</f>
        <v>0</v>
      </c>
      <c r="Z89" s="459">
        <f>'Fiche Données'!AE75</f>
        <v>0</v>
      </c>
      <c r="AA89" s="459">
        <f>'Fiche Données'!AF75</f>
        <v>0</v>
      </c>
      <c r="AB89" s="459">
        <f>'Fiche Données'!AG75</f>
        <v>0</v>
      </c>
      <c r="AC89" s="459">
        <f>'Fiche Données'!AH75</f>
        <v>0</v>
      </c>
      <c r="AD89" s="459">
        <f>'Fiche Données'!AI75</f>
        <v>0</v>
      </c>
      <c r="AE89" s="459">
        <f>'Fiche Données'!AJ75</f>
        <v>0</v>
      </c>
      <c r="AF89" s="459">
        <f>'Fiche Données'!AK75</f>
        <v>0</v>
      </c>
      <c r="AG89" s="459">
        <f>'Fiche Données'!AL75</f>
        <v>0</v>
      </c>
      <c r="AH89" s="459">
        <f>'Fiche Données'!AM75</f>
        <v>0</v>
      </c>
      <c r="AI89" s="459">
        <f>'Fiche Données'!AN75</f>
        <v>0</v>
      </c>
      <c r="AJ89" s="459">
        <f>'Fiche Données'!AO75</f>
        <v>0</v>
      </c>
      <c r="AK89" s="459">
        <f>'Fiche Données'!AP75</f>
        <v>0</v>
      </c>
      <c r="AL89" s="459">
        <f>'Fiche Données'!AQ75</f>
        <v>0</v>
      </c>
      <c r="AM89" s="459">
        <f>'Fiche Données'!AR75</f>
        <v>0</v>
      </c>
      <c r="AN89" s="459">
        <f>'Fiche Données'!AS75</f>
        <v>0</v>
      </c>
      <c r="AO89" s="459">
        <f>'Fiche Données'!AT75</f>
        <v>0</v>
      </c>
      <c r="AP89" s="459">
        <f>'Fiche Données'!AU75</f>
        <v>0</v>
      </c>
      <c r="AQ89" s="459">
        <f>'Fiche Données'!AV75</f>
        <v>0</v>
      </c>
      <c r="AR89" s="459">
        <f>'Fiche Données'!AW75</f>
        <v>0</v>
      </c>
      <c r="AS89" s="459">
        <f>'Fiche Données'!AX75</f>
        <v>0</v>
      </c>
      <c r="AT89" s="459">
        <f>'Fiche Données'!AY75</f>
        <v>0</v>
      </c>
      <c r="AU89" s="459">
        <f>'Fiche Données'!AZ75</f>
        <v>0</v>
      </c>
      <c r="AV89" s="459">
        <f>'Fiche Données'!BA75</f>
        <v>0</v>
      </c>
      <c r="AW89" s="459">
        <f>'Fiche Données'!BB75</f>
        <v>0</v>
      </c>
      <c r="AX89" s="459">
        <f>'Fiche Données'!BC75</f>
        <v>0</v>
      </c>
      <c r="AY89" s="459">
        <f>'Fiche Données'!BD75</f>
        <v>0</v>
      </c>
      <c r="AZ89" s="459">
        <f>'Fiche Données'!BE75</f>
        <v>0</v>
      </c>
      <c r="BA89" s="459">
        <f>'Fiche Données'!BF75</f>
        <v>0</v>
      </c>
      <c r="BB89" s="459">
        <f>'Fiche Données'!BG75</f>
        <v>0</v>
      </c>
      <c r="BC89" s="459">
        <f>'Fiche Données'!BH75</f>
        <v>0</v>
      </c>
      <c r="BD89" s="459">
        <f>'Fiche Données'!BI75</f>
        <v>0</v>
      </c>
      <c r="BE89" s="459">
        <f>'Fiche Données'!BJ75</f>
        <v>0</v>
      </c>
      <c r="BF89" s="459">
        <f>'Fiche Données'!BK75</f>
        <v>0</v>
      </c>
      <c r="BG89" s="459">
        <f>'Fiche Données'!BL75</f>
        <v>0</v>
      </c>
      <c r="BH89" s="459">
        <f>'Fiche Données'!BM75</f>
        <v>0</v>
      </c>
      <c r="BI89" s="459">
        <f>'Fiche Données'!BN75</f>
        <v>0</v>
      </c>
      <c r="BJ89" s="459">
        <f>'Fiche Données'!BO75</f>
        <v>0</v>
      </c>
      <c r="BK89" s="459">
        <f>'Fiche Données'!BP75</f>
        <v>0</v>
      </c>
      <c r="BL89" s="459">
        <f>'Fiche Données'!BQ75</f>
        <v>0</v>
      </c>
      <c r="BM89" s="459">
        <f>'Fiche Données'!BR75</f>
        <v>0</v>
      </c>
      <c r="BN89" s="459">
        <f>'Fiche Données'!BS75</f>
        <v>0</v>
      </c>
      <c r="BO89" s="459">
        <f>'Fiche Données'!BT75</f>
        <v>0</v>
      </c>
      <c r="BP89" s="459">
        <f>'Fiche Données'!BU75</f>
        <v>0</v>
      </c>
      <c r="BQ89" s="459">
        <f>'Fiche Données'!BV75</f>
        <v>0</v>
      </c>
      <c r="BR89" s="459">
        <f>'Fiche Données'!BW75</f>
        <v>0</v>
      </c>
      <c r="BS89" s="459">
        <f>'Fiche Données'!BX75</f>
        <v>0</v>
      </c>
      <c r="BT89" s="459">
        <f>'Fiche Données'!BY75</f>
        <v>0</v>
      </c>
      <c r="BU89" s="459">
        <f>'Fiche Données'!BZ75</f>
        <v>0</v>
      </c>
      <c r="BV89" s="459">
        <f>'Fiche Données'!CA75</f>
        <v>0</v>
      </c>
      <c r="BW89" s="459">
        <f>'Fiche Données'!CB75</f>
        <v>0</v>
      </c>
      <c r="BX89" s="459">
        <f>'Fiche Données'!CC75</f>
        <v>0</v>
      </c>
      <c r="BY89" s="459">
        <f>'Fiche Données'!CD75</f>
        <v>0</v>
      </c>
      <c r="BZ89" s="459">
        <f>'Fiche Données'!CE75</f>
        <v>0</v>
      </c>
      <c r="CA89" s="459">
        <f>'Fiche Données'!CF75</f>
        <v>0</v>
      </c>
      <c r="CB89" s="459">
        <f>'Fiche Données'!CG75</f>
        <v>0</v>
      </c>
      <c r="CC89" s="459">
        <f>'Fiche Données'!CH75</f>
        <v>0</v>
      </c>
      <c r="CD89" s="459">
        <f>'Fiche Données'!CI75</f>
        <v>0</v>
      </c>
      <c r="CE89" s="459">
        <f>'Fiche Données'!CJ75</f>
        <v>0</v>
      </c>
      <c r="CF89" s="459">
        <f>'Fiche Données'!CK75</f>
        <v>0</v>
      </c>
      <c r="CG89" s="459">
        <f>'Fiche Données'!CL75</f>
        <v>0</v>
      </c>
      <c r="CH89" s="459">
        <f>'Fiche Données'!CM75</f>
        <v>0</v>
      </c>
      <c r="CI89" s="459">
        <f>'Fiche Données'!CN75</f>
        <v>0</v>
      </c>
      <c r="CJ89" s="459">
        <f>'Fiche Données'!CO75</f>
        <v>0</v>
      </c>
      <c r="CK89" s="459">
        <f>'Fiche Données'!CP75</f>
        <v>0</v>
      </c>
      <c r="CL89" s="459">
        <f>'Fiche Données'!CQ75</f>
        <v>0</v>
      </c>
      <c r="CM89" s="459">
        <f>'Fiche Données'!CR75</f>
        <v>0</v>
      </c>
      <c r="CN89" s="459">
        <f>'Fiche Données'!CS75</f>
        <v>0</v>
      </c>
      <c r="CO89" s="459">
        <f>'Fiche Données'!CT75</f>
        <v>0</v>
      </c>
      <c r="CP89" s="459">
        <f>'Fiche Données'!CU75</f>
        <v>0</v>
      </c>
      <c r="CQ89" s="459">
        <f>'Fiche Données'!CV75</f>
        <v>0</v>
      </c>
      <c r="CR89" s="459">
        <f>'Fiche Données'!CW75</f>
        <v>0</v>
      </c>
      <c r="CS89" s="459">
        <f>'Fiche Données'!CX75</f>
        <v>0</v>
      </c>
      <c r="CT89" s="459">
        <f>'Fiche Données'!CY75</f>
        <v>0</v>
      </c>
      <c r="CU89" s="459">
        <f>'Fiche Données'!CZ75</f>
        <v>0</v>
      </c>
      <c r="CV89" s="459">
        <f>'Fiche Données'!DA75</f>
        <v>0</v>
      </c>
      <c r="CW89" s="459">
        <f>'Fiche Données'!DB75</f>
        <v>0</v>
      </c>
      <c r="CX89" s="459">
        <f>'Fiche Données'!DC75</f>
        <v>0</v>
      </c>
      <c r="CY89" s="459">
        <f>'Fiche Données'!DD75</f>
        <v>0</v>
      </c>
      <c r="CZ89" s="459">
        <f>'Fiche Données'!DE75</f>
        <v>0</v>
      </c>
      <c r="DA89" s="459">
        <f>'Fiche Données'!DF75</f>
        <v>0</v>
      </c>
      <c r="DB89" s="459">
        <f>'Fiche Données'!DG75</f>
        <v>0</v>
      </c>
      <c r="DC89" s="459">
        <f>'Fiche Données'!DH75</f>
        <v>0</v>
      </c>
      <c r="DD89" s="459">
        <f>'Fiche Données'!DI75</f>
        <v>0</v>
      </c>
      <c r="DE89" s="459">
        <f>'Fiche Données'!DJ75</f>
        <v>0</v>
      </c>
      <c r="DF89" s="459">
        <f>'Fiche Données'!DK75</f>
        <v>0</v>
      </c>
      <c r="DG89" s="459">
        <f>'Fiche Données'!DL75</f>
        <v>0</v>
      </c>
      <c r="DH89" s="459">
        <f>'Fiche Données'!DM75</f>
        <v>0</v>
      </c>
      <c r="DI89" s="459">
        <f>'Fiche Données'!DN75</f>
        <v>0</v>
      </c>
      <c r="DJ89" s="459">
        <f>'Fiche Données'!DO75</f>
        <v>0</v>
      </c>
      <c r="DK89" s="459">
        <f>'Fiche Données'!DP75</f>
        <v>0</v>
      </c>
      <c r="DL89" s="459">
        <f>'Fiche Données'!DQ75</f>
        <v>0</v>
      </c>
      <c r="DM89" s="459">
        <f>'Fiche Données'!DR75</f>
        <v>0</v>
      </c>
      <c r="DN89" s="459">
        <f>'Fiche Données'!DS75</f>
        <v>0</v>
      </c>
      <c r="DO89" s="459">
        <f>'Fiche Données'!DT75</f>
        <v>0</v>
      </c>
      <c r="DP89" s="511">
        <f>'Fiche Données'!DU75</f>
        <v>0</v>
      </c>
    </row>
    <row r="90" spans="1:120" x14ac:dyDescent="0.25">
      <c r="A90" s="516"/>
      <c r="DP90" s="511"/>
    </row>
    <row r="91" spans="1:120" x14ac:dyDescent="0.25">
      <c r="A91" s="516" t="s">
        <v>439</v>
      </c>
      <c r="B91" s="459">
        <f>'Fiche Données'!G80</f>
        <v>0</v>
      </c>
      <c r="C91" s="459">
        <f>'Fiche Données'!H80</f>
        <v>0</v>
      </c>
      <c r="D91" s="459">
        <f>'Fiche Données'!I80</f>
        <v>0</v>
      </c>
      <c r="E91" s="459">
        <f>'Fiche Données'!J80</f>
        <v>0</v>
      </c>
      <c r="F91" s="459">
        <f>'Fiche Données'!K80</f>
        <v>0</v>
      </c>
      <c r="G91" s="459">
        <f>'Fiche Données'!L80</f>
        <v>0</v>
      </c>
      <c r="H91" s="459">
        <f>'Fiche Données'!M80</f>
        <v>0</v>
      </c>
      <c r="I91" s="459">
        <f>'Fiche Données'!N80</f>
        <v>0</v>
      </c>
      <c r="J91" s="459">
        <f>'Fiche Données'!O80</f>
        <v>0</v>
      </c>
      <c r="K91" s="459">
        <f>'Fiche Données'!P80</f>
        <v>0</v>
      </c>
      <c r="L91" s="459">
        <f>'Fiche Données'!Q80</f>
        <v>0</v>
      </c>
      <c r="M91" s="459">
        <f>'Fiche Données'!R80</f>
        <v>0</v>
      </c>
      <c r="N91" s="459">
        <f>'Fiche Données'!S80</f>
        <v>0</v>
      </c>
      <c r="O91" s="459">
        <f>'Fiche Données'!T80</f>
        <v>0</v>
      </c>
      <c r="P91" s="459">
        <f>'Fiche Données'!U80</f>
        <v>0</v>
      </c>
      <c r="Q91" s="459">
        <f>'Fiche Données'!V80</f>
        <v>0</v>
      </c>
      <c r="R91" s="459">
        <f>'Fiche Données'!W80</f>
        <v>0</v>
      </c>
      <c r="S91" s="459">
        <f>'Fiche Données'!X80</f>
        <v>0</v>
      </c>
      <c r="T91" s="459">
        <f>'Fiche Données'!Y80</f>
        <v>0</v>
      </c>
      <c r="U91" s="459">
        <f>'Fiche Données'!Z80</f>
        <v>0</v>
      </c>
      <c r="V91" s="459">
        <f>'Fiche Données'!AA80</f>
        <v>0</v>
      </c>
      <c r="W91" s="459">
        <f>'Fiche Données'!AB80</f>
        <v>0</v>
      </c>
      <c r="X91" s="459">
        <f>'Fiche Données'!AC80</f>
        <v>0</v>
      </c>
      <c r="Y91" s="459">
        <f>'Fiche Données'!AD80</f>
        <v>0</v>
      </c>
      <c r="Z91" s="459">
        <f>'Fiche Données'!AE80</f>
        <v>0</v>
      </c>
      <c r="AA91" s="459">
        <f>'Fiche Données'!AF80</f>
        <v>0</v>
      </c>
      <c r="AB91" s="459">
        <f>'Fiche Données'!AG80</f>
        <v>0</v>
      </c>
      <c r="AC91" s="459">
        <f>'Fiche Données'!AH80</f>
        <v>0</v>
      </c>
      <c r="AD91" s="459">
        <f>'Fiche Données'!AI80</f>
        <v>0</v>
      </c>
      <c r="AE91" s="459">
        <f>'Fiche Données'!AJ80</f>
        <v>0</v>
      </c>
      <c r="AF91" s="459">
        <f>'Fiche Données'!AK80</f>
        <v>0</v>
      </c>
      <c r="AG91" s="459">
        <f>'Fiche Données'!AL80</f>
        <v>0</v>
      </c>
      <c r="AH91" s="459">
        <f>'Fiche Données'!AM80</f>
        <v>0</v>
      </c>
      <c r="AI91" s="459">
        <f>'Fiche Données'!AN80</f>
        <v>0</v>
      </c>
      <c r="AJ91" s="459">
        <f>'Fiche Données'!AO80</f>
        <v>0</v>
      </c>
      <c r="AK91" s="459">
        <f>'Fiche Données'!AP80</f>
        <v>0</v>
      </c>
      <c r="AL91" s="459">
        <f>'Fiche Données'!AQ80</f>
        <v>0</v>
      </c>
      <c r="AM91" s="459">
        <f>'Fiche Données'!AR80</f>
        <v>0</v>
      </c>
      <c r="AN91" s="459">
        <f>'Fiche Données'!AS80</f>
        <v>0</v>
      </c>
      <c r="AO91" s="459">
        <f>'Fiche Données'!AT80</f>
        <v>0</v>
      </c>
      <c r="AP91" s="459">
        <f>'Fiche Données'!AU80</f>
        <v>0</v>
      </c>
      <c r="AQ91" s="459">
        <f>'Fiche Données'!AV80</f>
        <v>0</v>
      </c>
      <c r="AR91" s="459">
        <f>'Fiche Données'!AW80</f>
        <v>0</v>
      </c>
      <c r="AS91" s="459">
        <f>'Fiche Données'!AX80</f>
        <v>0</v>
      </c>
      <c r="AT91" s="459">
        <f>'Fiche Données'!AY80</f>
        <v>0</v>
      </c>
      <c r="AU91" s="459">
        <f>'Fiche Données'!AZ80</f>
        <v>0</v>
      </c>
      <c r="AV91" s="459">
        <f>'Fiche Données'!BA80</f>
        <v>0</v>
      </c>
      <c r="AW91" s="459">
        <f>'Fiche Données'!BB80</f>
        <v>0</v>
      </c>
      <c r="AX91" s="459">
        <f>'Fiche Données'!BC80</f>
        <v>0</v>
      </c>
      <c r="AY91" s="459">
        <f>'Fiche Données'!BD80</f>
        <v>0</v>
      </c>
      <c r="AZ91" s="459">
        <f>'Fiche Données'!BE80</f>
        <v>0</v>
      </c>
      <c r="BA91" s="459">
        <f>'Fiche Données'!BF80</f>
        <v>0</v>
      </c>
      <c r="BB91" s="459">
        <f>'Fiche Données'!BG80</f>
        <v>0</v>
      </c>
      <c r="BC91" s="459">
        <f>'Fiche Données'!BH80</f>
        <v>0</v>
      </c>
      <c r="BD91" s="459">
        <f>'Fiche Données'!BI80</f>
        <v>0</v>
      </c>
      <c r="BE91" s="459">
        <f>'Fiche Données'!BJ80</f>
        <v>0</v>
      </c>
      <c r="BF91" s="459">
        <f>'Fiche Données'!BK80</f>
        <v>0</v>
      </c>
      <c r="BG91" s="459">
        <f>'Fiche Données'!BL80</f>
        <v>0</v>
      </c>
      <c r="BH91" s="459">
        <f>'Fiche Données'!BM80</f>
        <v>0</v>
      </c>
      <c r="BI91" s="459">
        <f>'Fiche Données'!BN80</f>
        <v>0</v>
      </c>
      <c r="BJ91" s="459">
        <f>'Fiche Données'!BO80</f>
        <v>0</v>
      </c>
      <c r="BK91" s="459">
        <f>'Fiche Données'!BP80</f>
        <v>0</v>
      </c>
      <c r="BL91" s="459">
        <f>'Fiche Données'!BQ80</f>
        <v>0</v>
      </c>
      <c r="BM91" s="459">
        <f>'Fiche Données'!BR80</f>
        <v>0</v>
      </c>
      <c r="BN91" s="459">
        <f>'Fiche Données'!BS80</f>
        <v>0</v>
      </c>
      <c r="BO91" s="459">
        <f>'Fiche Données'!BT80</f>
        <v>0</v>
      </c>
      <c r="BP91" s="459">
        <f>'Fiche Données'!BU80</f>
        <v>0</v>
      </c>
      <c r="BQ91" s="459">
        <f>'Fiche Données'!BV80</f>
        <v>0</v>
      </c>
      <c r="BR91" s="459">
        <f>'Fiche Données'!BW80</f>
        <v>0</v>
      </c>
      <c r="BS91" s="459">
        <f>'Fiche Données'!BX80</f>
        <v>0</v>
      </c>
      <c r="BT91" s="459">
        <f>'Fiche Données'!BY80</f>
        <v>0</v>
      </c>
      <c r="BU91" s="459">
        <f>'Fiche Données'!BZ80</f>
        <v>0</v>
      </c>
      <c r="BV91" s="459">
        <f>'Fiche Données'!CA80</f>
        <v>0</v>
      </c>
      <c r="BW91" s="459">
        <f>'Fiche Données'!CB80</f>
        <v>0</v>
      </c>
      <c r="BX91" s="459">
        <f>'Fiche Données'!CC80</f>
        <v>0</v>
      </c>
      <c r="BY91" s="459">
        <f>'Fiche Données'!CD80</f>
        <v>0</v>
      </c>
      <c r="BZ91" s="459">
        <f>'Fiche Données'!CE80</f>
        <v>0</v>
      </c>
      <c r="CA91" s="459">
        <f>'Fiche Données'!CF80</f>
        <v>0</v>
      </c>
      <c r="CB91" s="459">
        <f>'Fiche Données'!CG80</f>
        <v>0</v>
      </c>
      <c r="CC91" s="459">
        <f>'Fiche Données'!CH80</f>
        <v>0</v>
      </c>
      <c r="CD91" s="459">
        <f>'Fiche Données'!CI80</f>
        <v>0</v>
      </c>
      <c r="CE91" s="459">
        <f>'Fiche Données'!CJ80</f>
        <v>0</v>
      </c>
      <c r="CF91" s="459">
        <f>'Fiche Données'!CK80</f>
        <v>0</v>
      </c>
      <c r="CG91" s="459">
        <f>'Fiche Données'!CL80</f>
        <v>0</v>
      </c>
      <c r="CH91" s="459">
        <f>'Fiche Données'!CM80</f>
        <v>0</v>
      </c>
      <c r="CI91" s="459">
        <f>'Fiche Données'!CN80</f>
        <v>0</v>
      </c>
      <c r="CJ91" s="459">
        <f>'Fiche Données'!CO80</f>
        <v>0</v>
      </c>
      <c r="CK91" s="459">
        <f>'Fiche Données'!CP80</f>
        <v>0</v>
      </c>
      <c r="CL91" s="459">
        <f>'Fiche Données'!CQ80</f>
        <v>0</v>
      </c>
      <c r="CM91" s="459">
        <f>'Fiche Données'!CR80</f>
        <v>0</v>
      </c>
      <c r="CN91" s="459">
        <f>'Fiche Données'!CS80</f>
        <v>0</v>
      </c>
      <c r="CO91" s="459">
        <f>'Fiche Données'!CT80</f>
        <v>0</v>
      </c>
      <c r="CP91" s="459">
        <f>'Fiche Données'!CU80</f>
        <v>0</v>
      </c>
      <c r="CQ91" s="459">
        <f>'Fiche Données'!CV80</f>
        <v>0</v>
      </c>
      <c r="CR91" s="459">
        <f>'Fiche Données'!CW80</f>
        <v>0</v>
      </c>
      <c r="CS91" s="459">
        <f>'Fiche Données'!CX80</f>
        <v>0</v>
      </c>
      <c r="CT91" s="459">
        <f>'Fiche Données'!CY80</f>
        <v>0</v>
      </c>
      <c r="CU91" s="459">
        <f>'Fiche Données'!CZ80</f>
        <v>0</v>
      </c>
      <c r="CV91" s="459">
        <f>'Fiche Données'!DA80</f>
        <v>0</v>
      </c>
      <c r="CW91" s="459">
        <f>'Fiche Données'!DB80</f>
        <v>0</v>
      </c>
      <c r="CX91" s="459">
        <f>'Fiche Données'!DC80</f>
        <v>0</v>
      </c>
      <c r="CY91" s="459">
        <f>'Fiche Données'!DD80</f>
        <v>0</v>
      </c>
      <c r="CZ91" s="459">
        <f>'Fiche Données'!DE80</f>
        <v>0</v>
      </c>
      <c r="DA91" s="459">
        <f>'Fiche Données'!DF80</f>
        <v>0</v>
      </c>
      <c r="DB91" s="459">
        <f>'Fiche Données'!DG80</f>
        <v>0</v>
      </c>
      <c r="DC91" s="459">
        <f>'Fiche Données'!DH80</f>
        <v>0</v>
      </c>
      <c r="DD91" s="459">
        <f>'Fiche Données'!DI80</f>
        <v>0</v>
      </c>
      <c r="DE91" s="459">
        <f>'Fiche Données'!DJ80</f>
        <v>0</v>
      </c>
      <c r="DF91" s="459">
        <f>'Fiche Données'!DK80</f>
        <v>0</v>
      </c>
      <c r="DG91" s="459">
        <f>'Fiche Données'!DL80</f>
        <v>0</v>
      </c>
      <c r="DH91" s="459">
        <f>'Fiche Données'!DM80</f>
        <v>0</v>
      </c>
      <c r="DI91" s="459">
        <f>'Fiche Données'!DN80</f>
        <v>0</v>
      </c>
      <c r="DJ91" s="459">
        <f>'Fiche Données'!DO80</f>
        <v>0</v>
      </c>
      <c r="DK91" s="459">
        <f>'Fiche Données'!DP80</f>
        <v>0</v>
      </c>
      <c r="DL91" s="459">
        <f>'Fiche Données'!DQ80</f>
        <v>0</v>
      </c>
      <c r="DM91" s="459">
        <f>'Fiche Données'!DR80</f>
        <v>0</v>
      </c>
      <c r="DN91" s="459">
        <f>'Fiche Données'!DS80</f>
        <v>0</v>
      </c>
      <c r="DO91" s="459">
        <f>'Fiche Données'!DT80</f>
        <v>0</v>
      </c>
      <c r="DP91" s="511">
        <f>'Fiche Données'!DU80</f>
        <v>0</v>
      </c>
    </row>
    <row r="92" spans="1:120" x14ac:dyDescent="0.25">
      <c r="A92" s="516" t="s">
        <v>442</v>
      </c>
      <c r="B92" s="459">
        <f>'Fiche Données'!G81</f>
        <v>0</v>
      </c>
      <c r="C92" s="459">
        <f>'Fiche Données'!H81</f>
        <v>0</v>
      </c>
      <c r="D92" s="459">
        <f>'Fiche Données'!I81</f>
        <v>0</v>
      </c>
      <c r="E92" s="459">
        <f>'Fiche Données'!J81</f>
        <v>0</v>
      </c>
      <c r="F92" s="459">
        <f>'Fiche Données'!K81</f>
        <v>0</v>
      </c>
      <c r="G92" s="459">
        <f>'Fiche Données'!L81</f>
        <v>0</v>
      </c>
      <c r="H92" s="459">
        <f>'Fiche Données'!M81</f>
        <v>0</v>
      </c>
      <c r="I92" s="459">
        <f>'Fiche Données'!N81</f>
        <v>0</v>
      </c>
      <c r="J92" s="459">
        <f>'Fiche Données'!O81</f>
        <v>0</v>
      </c>
      <c r="K92" s="459">
        <f>'Fiche Données'!P81</f>
        <v>0</v>
      </c>
      <c r="L92" s="459">
        <f>'Fiche Données'!Q81</f>
        <v>0</v>
      </c>
      <c r="M92" s="459">
        <f>'Fiche Données'!R81</f>
        <v>0</v>
      </c>
      <c r="N92" s="459">
        <f>'Fiche Données'!S81</f>
        <v>0</v>
      </c>
      <c r="O92" s="459">
        <f>'Fiche Données'!T81</f>
        <v>0</v>
      </c>
      <c r="P92" s="459">
        <f>'Fiche Données'!U81</f>
        <v>0</v>
      </c>
      <c r="Q92" s="459">
        <f>'Fiche Données'!V81</f>
        <v>0</v>
      </c>
      <c r="R92" s="459">
        <f>'Fiche Données'!W81</f>
        <v>0</v>
      </c>
      <c r="S92" s="459">
        <f>'Fiche Données'!X81</f>
        <v>0</v>
      </c>
      <c r="T92" s="459">
        <f>'Fiche Données'!Y81</f>
        <v>0</v>
      </c>
      <c r="U92" s="459">
        <f>'Fiche Données'!Z81</f>
        <v>0</v>
      </c>
      <c r="V92" s="459">
        <f>'Fiche Données'!AA81</f>
        <v>0</v>
      </c>
      <c r="W92" s="459">
        <f>'Fiche Données'!AB81</f>
        <v>0</v>
      </c>
      <c r="X92" s="459">
        <f>'Fiche Données'!AC81</f>
        <v>0</v>
      </c>
      <c r="Y92" s="459">
        <f>'Fiche Données'!AD81</f>
        <v>0</v>
      </c>
      <c r="Z92" s="459">
        <f>'Fiche Données'!AE81</f>
        <v>0</v>
      </c>
      <c r="AA92" s="459">
        <f>'Fiche Données'!AF81</f>
        <v>0</v>
      </c>
      <c r="AB92" s="459">
        <f>'Fiche Données'!AG81</f>
        <v>0</v>
      </c>
      <c r="AC92" s="459">
        <f>'Fiche Données'!AH81</f>
        <v>0</v>
      </c>
      <c r="AD92" s="459">
        <f>'Fiche Données'!AI81</f>
        <v>0</v>
      </c>
      <c r="AE92" s="459">
        <f>'Fiche Données'!AJ81</f>
        <v>0</v>
      </c>
      <c r="AF92" s="459">
        <f>'Fiche Données'!AK81</f>
        <v>0</v>
      </c>
      <c r="AG92" s="459">
        <f>'Fiche Données'!AL81</f>
        <v>0</v>
      </c>
      <c r="AH92" s="459">
        <f>'Fiche Données'!AM81</f>
        <v>0</v>
      </c>
      <c r="AI92" s="459">
        <f>'Fiche Données'!AN81</f>
        <v>0</v>
      </c>
      <c r="AJ92" s="459">
        <f>'Fiche Données'!AO81</f>
        <v>0</v>
      </c>
      <c r="AK92" s="459">
        <f>'Fiche Données'!AP81</f>
        <v>0</v>
      </c>
      <c r="AL92" s="459">
        <f>'Fiche Données'!AQ81</f>
        <v>0</v>
      </c>
      <c r="AM92" s="459">
        <f>'Fiche Données'!AR81</f>
        <v>0</v>
      </c>
      <c r="AN92" s="459">
        <f>'Fiche Données'!AS81</f>
        <v>0</v>
      </c>
      <c r="AO92" s="459">
        <f>'Fiche Données'!AT81</f>
        <v>0</v>
      </c>
      <c r="AP92" s="459">
        <f>'Fiche Données'!AU81</f>
        <v>0</v>
      </c>
      <c r="AQ92" s="459">
        <f>'Fiche Données'!AV81</f>
        <v>0</v>
      </c>
      <c r="AR92" s="459">
        <f>'Fiche Données'!AW81</f>
        <v>0</v>
      </c>
      <c r="AS92" s="459">
        <f>'Fiche Données'!AX81</f>
        <v>0</v>
      </c>
      <c r="AT92" s="459">
        <f>'Fiche Données'!AY81</f>
        <v>0</v>
      </c>
      <c r="AU92" s="459">
        <f>'Fiche Données'!AZ81</f>
        <v>0</v>
      </c>
      <c r="AV92" s="459">
        <f>'Fiche Données'!BA81</f>
        <v>0</v>
      </c>
      <c r="AW92" s="459">
        <f>'Fiche Données'!BB81</f>
        <v>0</v>
      </c>
      <c r="AX92" s="459">
        <f>'Fiche Données'!BC81</f>
        <v>0</v>
      </c>
      <c r="AY92" s="459">
        <f>'Fiche Données'!BD81</f>
        <v>0</v>
      </c>
      <c r="AZ92" s="459">
        <f>'Fiche Données'!BE81</f>
        <v>0</v>
      </c>
      <c r="BA92" s="459">
        <f>'Fiche Données'!BF81</f>
        <v>0</v>
      </c>
      <c r="BB92" s="459">
        <f>'Fiche Données'!BG81</f>
        <v>0</v>
      </c>
      <c r="BC92" s="459">
        <f>'Fiche Données'!BH81</f>
        <v>0</v>
      </c>
      <c r="BD92" s="459">
        <f>'Fiche Données'!BI81</f>
        <v>0</v>
      </c>
      <c r="BE92" s="459">
        <f>'Fiche Données'!BJ81</f>
        <v>0</v>
      </c>
      <c r="BF92" s="459">
        <f>'Fiche Données'!BK81</f>
        <v>0</v>
      </c>
      <c r="BG92" s="459">
        <f>'Fiche Données'!BL81</f>
        <v>0</v>
      </c>
      <c r="BH92" s="459">
        <f>'Fiche Données'!BM81</f>
        <v>0</v>
      </c>
      <c r="BI92" s="459">
        <f>'Fiche Données'!BN81</f>
        <v>0</v>
      </c>
      <c r="BJ92" s="459">
        <f>'Fiche Données'!BO81</f>
        <v>0</v>
      </c>
      <c r="BK92" s="459">
        <f>'Fiche Données'!BP81</f>
        <v>0</v>
      </c>
      <c r="BL92" s="459">
        <f>'Fiche Données'!BQ81</f>
        <v>0</v>
      </c>
      <c r="BM92" s="459">
        <f>'Fiche Données'!BR81</f>
        <v>0</v>
      </c>
      <c r="BN92" s="459">
        <f>'Fiche Données'!BS81</f>
        <v>0</v>
      </c>
      <c r="BO92" s="459">
        <f>'Fiche Données'!BT81</f>
        <v>0</v>
      </c>
      <c r="BP92" s="459">
        <f>'Fiche Données'!BU81</f>
        <v>0</v>
      </c>
      <c r="BQ92" s="459">
        <f>'Fiche Données'!BV81</f>
        <v>0</v>
      </c>
      <c r="BR92" s="459">
        <f>'Fiche Données'!BW81</f>
        <v>0</v>
      </c>
      <c r="BS92" s="459">
        <f>'Fiche Données'!BX81</f>
        <v>0</v>
      </c>
      <c r="BT92" s="459">
        <f>'Fiche Données'!BY81</f>
        <v>0</v>
      </c>
      <c r="BU92" s="459">
        <f>'Fiche Données'!BZ81</f>
        <v>0</v>
      </c>
      <c r="BV92" s="459">
        <f>'Fiche Données'!CA81</f>
        <v>0</v>
      </c>
      <c r="BW92" s="459">
        <f>'Fiche Données'!CB81</f>
        <v>0</v>
      </c>
      <c r="BX92" s="459">
        <f>'Fiche Données'!CC81</f>
        <v>0</v>
      </c>
      <c r="BY92" s="459">
        <f>'Fiche Données'!CD81</f>
        <v>0</v>
      </c>
      <c r="BZ92" s="459">
        <f>'Fiche Données'!CE81</f>
        <v>0</v>
      </c>
      <c r="CA92" s="459">
        <f>'Fiche Données'!CF81</f>
        <v>0</v>
      </c>
      <c r="CB92" s="459">
        <f>'Fiche Données'!CG81</f>
        <v>0</v>
      </c>
      <c r="CC92" s="459">
        <f>'Fiche Données'!CH81</f>
        <v>0</v>
      </c>
      <c r="CD92" s="459">
        <f>'Fiche Données'!CI81</f>
        <v>0</v>
      </c>
      <c r="CE92" s="459">
        <f>'Fiche Données'!CJ81</f>
        <v>0</v>
      </c>
      <c r="CF92" s="459">
        <f>'Fiche Données'!CK81</f>
        <v>0</v>
      </c>
      <c r="CG92" s="459">
        <f>'Fiche Données'!CL81</f>
        <v>0</v>
      </c>
      <c r="CH92" s="459">
        <f>'Fiche Données'!CM81</f>
        <v>0</v>
      </c>
      <c r="CI92" s="459">
        <f>'Fiche Données'!CN81</f>
        <v>0</v>
      </c>
      <c r="CJ92" s="459">
        <f>'Fiche Données'!CO81</f>
        <v>0</v>
      </c>
      <c r="CK92" s="459">
        <f>'Fiche Données'!CP81</f>
        <v>0</v>
      </c>
      <c r="CL92" s="459">
        <f>'Fiche Données'!CQ81</f>
        <v>0</v>
      </c>
      <c r="CM92" s="459">
        <f>'Fiche Données'!CR81</f>
        <v>0</v>
      </c>
      <c r="CN92" s="459">
        <f>'Fiche Données'!CS81</f>
        <v>0</v>
      </c>
      <c r="CO92" s="459">
        <f>'Fiche Données'!CT81</f>
        <v>0</v>
      </c>
      <c r="CP92" s="459">
        <f>'Fiche Données'!CU81</f>
        <v>0</v>
      </c>
      <c r="CQ92" s="459">
        <f>'Fiche Données'!CV81</f>
        <v>0</v>
      </c>
      <c r="CR92" s="459">
        <f>'Fiche Données'!CW81</f>
        <v>0</v>
      </c>
      <c r="CS92" s="459">
        <f>'Fiche Données'!CX81</f>
        <v>0</v>
      </c>
      <c r="CT92" s="459">
        <f>'Fiche Données'!CY81</f>
        <v>0</v>
      </c>
      <c r="CU92" s="459">
        <f>'Fiche Données'!CZ81</f>
        <v>0</v>
      </c>
      <c r="CV92" s="459">
        <f>'Fiche Données'!DA81</f>
        <v>0</v>
      </c>
      <c r="CW92" s="459">
        <f>'Fiche Données'!DB81</f>
        <v>0</v>
      </c>
      <c r="CX92" s="459">
        <f>'Fiche Données'!DC81</f>
        <v>0</v>
      </c>
      <c r="CY92" s="459">
        <f>'Fiche Données'!DD81</f>
        <v>0</v>
      </c>
      <c r="CZ92" s="459">
        <f>'Fiche Données'!DE81</f>
        <v>0</v>
      </c>
      <c r="DA92" s="459">
        <f>'Fiche Données'!DF81</f>
        <v>0</v>
      </c>
      <c r="DB92" s="459">
        <f>'Fiche Données'!DG81</f>
        <v>0</v>
      </c>
      <c r="DC92" s="459">
        <f>'Fiche Données'!DH81</f>
        <v>0</v>
      </c>
      <c r="DD92" s="459">
        <f>'Fiche Données'!DI81</f>
        <v>0</v>
      </c>
      <c r="DE92" s="459">
        <f>'Fiche Données'!DJ81</f>
        <v>0</v>
      </c>
      <c r="DF92" s="459">
        <f>'Fiche Données'!DK81</f>
        <v>0</v>
      </c>
      <c r="DG92" s="459">
        <f>'Fiche Données'!DL81</f>
        <v>0</v>
      </c>
      <c r="DH92" s="459">
        <f>'Fiche Données'!DM81</f>
        <v>0</v>
      </c>
      <c r="DI92" s="459">
        <f>'Fiche Données'!DN81</f>
        <v>0</v>
      </c>
      <c r="DJ92" s="459">
        <f>'Fiche Données'!DO81</f>
        <v>0</v>
      </c>
      <c r="DK92" s="459">
        <f>'Fiche Données'!DP81</f>
        <v>0</v>
      </c>
      <c r="DL92" s="459">
        <f>'Fiche Données'!DQ81</f>
        <v>0</v>
      </c>
      <c r="DM92" s="459">
        <f>'Fiche Données'!DR81</f>
        <v>0</v>
      </c>
      <c r="DN92" s="459">
        <f>'Fiche Données'!DS81</f>
        <v>0</v>
      </c>
      <c r="DO92" s="459">
        <f>'Fiche Données'!DT81</f>
        <v>0</v>
      </c>
      <c r="DP92" s="511">
        <f>'Fiche Données'!DU81</f>
        <v>0</v>
      </c>
    </row>
    <row r="93" spans="1:120" x14ac:dyDescent="0.25">
      <c r="A93" s="516" t="s">
        <v>440</v>
      </c>
      <c r="B93" s="459">
        <f>'Fiche Données'!G82</f>
        <v>0</v>
      </c>
      <c r="C93" s="459">
        <f>'Fiche Données'!H82</f>
        <v>0</v>
      </c>
      <c r="D93" s="459">
        <f>'Fiche Données'!I82</f>
        <v>0</v>
      </c>
      <c r="E93" s="459">
        <f>'Fiche Données'!J82</f>
        <v>0</v>
      </c>
      <c r="F93" s="459">
        <f>'Fiche Données'!K82</f>
        <v>0</v>
      </c>
      <c r="G93" s="459">
        <f>'Fiche Données'!L82</f>
        <v>0</v>
      </c>
      <c r="H93" s="459">
        <f>'Fiche Données'!M82</f>
        <v>0</v>
      </c>
      <c r="I93" s="459">
        <f>'Fiche Données'!N82</f>
        <v>0</v>
      </c>
      <c r="J93" s="459">
        <f>'Fiche Données'!O82</f>
        <v>0</v>
      </c>
      <c r="K93" s="459">
        <f>'Fiche Données'!P82</f>
        <v>0</v>
      </c>
      <c r="L93" s="459">
        <f>'Fiche Données'!Q82</f>
        <v>0</v>
      </c>
      <c r="M93" s="459">
        <f>'Fiche Données'!R82</f>
        <v>0</v>
      </c>
      <c r="N93" s="459">
        <f>'Fiche Données'!S82</f>
        <v>0</v>
      </c>
      <c r="O93" s="459">
        <f>'Fiche Données'!T82</f>
        <v>0</v>
      </c>
      <c r="P93" s="459">
        <f>'Fiche Données'!U82</f>
        <v>0</v>
      </c>
      <c r="Q93" s="459">
        <f>'Fiche Données'!V82</f>
        <v>0</v>
      </c>
      <c r="R93" s="459">
        <f>'Fiche Données'!W82</f>
        <v>0</v>
      </c>
      <c r="S93" s="459">
        <f>'Fiche Données'!X82</f>
        <v>0</v>
      </c>
      <c r="T93" s="459">
        <f>'Fiche Données'!Y82</f>
        <v>0</v>
      </c>
      <c r="U93" s="459">
        <f>'Fiche Données'!Z82</f>
        <v>0</v>
      </c>
      <c r="V93" s="459">
        <f>'Fiche Données'!AA82</f>
        <v>0</v>
      </c>
      <c r="W93" s="459">
        <f>'Fiche Données'!AB82</f>
        <v>0</v>
      </c>
      <c r="X93" s="459">
        <f>'Fiche Données'!AC82</f>
        <v>0</v>
      </c>
      <c r="Y93" s="459">
        <f>'Fiche Données'!AD82</f>
        <v>0</v>
      </c>
      <c r="Z93" s="459">
        <f>'Fiche Données'!AE82</f>
        <v>0</v>
      </c>
      <c r="AA93" s="459">
        <f>'Fiche Données'!AF82</f>
        <v>0</v>
      </c>
      <c r="AB93" s="459">
        <f>'Fiche Données'!AG82</f>
        <v>0</v>
      </c>
      <c r="AC93" s="459">
        <f>'Fiche Données'!AH82</f>
        <v>0</v>
      </c>
      <c r="AD93" s="459">
        <f>'Fiche Données'!AI82</f>
        <v>0</v>
      </c>
      <c r="AE93" s="459">
        <f>'Fiche Données'!AJ82</f>
        <v>0</v>
      </c>
      <c r="AF93" s="459">
        <f>'Fiche Données'!AK82</f>
        <v>0</v>
      </c>
      <c r="AG93" s="459">
        <f>'Fiche Données'!AL82</f>
        <v>0</v>
      </c>
      <c r="AH93" s="459">
        <f>'Fiche Données'!AM82</f>
        <v>0</v>
      </c>
      <c r="AI93" s="459">
        <f>'Fiche Données'!AN82</f>
        <v>0</v>
      </c>
      <c r="AJ93" s="459">
        <f>'Fiche Données'!AO82</f>
        <v>0</v>
      </c>
      <c r="AK93" s="459">
        <f>'Fiche Données'!AP82</f>
        <v>0</v>
      </c>
      <c r="AL93" s="459">
        <f>'Fiche Données'!AQ82</f>
        <v>0</v>
      </c>
      <c r="AM93" s="459">
        <f>'Fiche Données'!AR82</f>
        <v>0</v>
      </c>
      <c r="AN93" s="459">
        <f>'Fiche Données'!AS82</f>
        <v>0</v>
      </c>
      <c r="AO93" s="459">
        <f>'Fiche Données'!AT82</f>
        <v>0</v>
      </c>
      <c r="AP93" s="459">
        <f>'Fiche Données'!AU82</f>
        <v>0</v>
      </c>
      <c r="AQ93" s="459">
        <f>'Fiche Données'!AV82</f>
        <v>0</v>
      </c>
      <c r="AR93" s="459">
        <f>'Fiche Données'!AW82</f>
        <v>0</v>
      </c>
      <c r="AS93" s="459">
        <f>'Fiche Données'!AX82</f>
        <v>0</v>
      </c>
      <c r="AT93" s="459">
        <f>'Fiche Données'!AY82</f>
        <v>0</v>
      </c>
      <c r="AU93" s="459">
        <f>'Fiche Données'!AZ82</f>
        <v>0</v>
      </c>
      <c r="AV93" s="459">
        <f>'Fiche Données'!BA82</f>
        <v>0</v>
      </c>
      <c r="AW93" s="459">
        <f>'Fiche Données'!BB82</f>
        <v>0</v>
      </c>
      <c r="AX93" s="459">
        <f>'Fiche Données'!BC82</f>
        <v>0</v>
      </c>
      <c r="AY93" s="459">
        <f>'Fiche Données'!BD82</f>
        <v>0</v>
      </c>
      <c r="AZ93" s="459">
        <f>'Fiche Données'!BE82</f>
        <v>0</v>
      </c>
      <c r="BA93" s="459">
        <f>'Fiche Données'!BF82</f>
        <v>0</v>
      </c>
      <c r="BB93" s="459">
        <f>'Fiche Données'!BG82</f>
        <v>0</v>
      </c>
      <c r="BC93" s="459">
        <f>'Fiche Données'!BH82</f>
        <v>0</v>
      </c>
      <c r="BD93" s="459">
        <f>'Fiche Données'!BI82</f>
        <v>0</v>
      </c>
      <c r="BE93" s="459">
        <f>'Fiche Données'!BJ82</f>
        <v>0</v>
      </c>
      <c r="BF93" s="459">
        <f>'Fiche Données'!BK82</f>
        <v>0</v>
      </c>
      <c r="BG93" s="459">
        <f>'Fiche Données'!BL82</f>
        <v>0</v>
      </c>
      <c r="BH93" s="459">
        <f>'Fiche Données'!BM82</f>
        <v>0</v>
      </c>
      <c r="BI93" s="459">
        <f>'Fiche Données'!BN82</f>
        <v>0</v>
      </c>
      <c r="BJ93" s="459">
        <f>'Fiche Données'!BO82</f>
        <v>0</v>
      </c>
      <c r="BK93" s="459">
        <f>'Fiche Données'!BP82</f>
        <v>0</v>
      </c>
      <c r="BL93" s="459">
        <f>'Fiche Données'!BQ82</f>
        <v>0</v>
      </c>
      <c r="BM93" s="459">
        <f>'Fiche Données'!BR82</f>
        <v>0</v>
      </c>
      <c r="BN93" s="459">
        <f>'Fiche Données'!BS82</f>
        <v>0</v>
      </c>
      <c r="BO93" s="459">
        <f>'Fiche Données'!BT82</f>
        <v>0</v>
      </c>
      <c r="BP93" s="459">
        <f>'Fiche Données'!BU82</f>
        <v>0</v>
      </c>
      <c r="BQ93" s="459">
        <f>'Fiche Données'!BV82</f>
        <v>0</v>
      </c>
      <c r="BR93" s="459">
        <f>'Fiche Données'!BW82</f>
        <v>0</v>
      </c>
      <c r="BS93" s="459">
        <f>'Fiche Données'!BX82</f>
        <v>0</v>
      </c>
      <c r="BT93" s="459">
        <f>'Fiche Données'!BY82</f>
        <v>0</v>
      </c>
      <c r="BU93" s="459">
        <f>'Fiche Données'!BZ82</f>
        <v>0</v>
      </c>
      <c r="BV93" s="459">
        <f>'Fiche Données'!CA82</f>
        <v>0</v>
      </c>
      <c r="BW93" s="459">
        <f>'Fiche Données'!CB82</f>
        <v>0</v>
      </c>
      <c r="BX93" s="459">
        <f>'Fiche Données'!CC82</f>
        <v>0</v>
      </c>
      <c r="BY93" s="459">
        <f>'Fiche Données'!CD82</f>
        <v>0</v>
      </c>
      <c r="BZ93" s="459">
        <f>'Fiche Données'!CE82</f>
        <v>0</v>
      </c>
      <c r="CA93" s="459">
        <f>'Fiche Données'!CF82</f>
        <v>0</v>
      </c>
      <c r="CB93" s="459">
        <f>'Fiche Données'!CG82</f>
        <v>0</v>
      </c>
      <c r="CC93" s="459">
        <f>'Fiche Données'!CH82</f>
        <v>0</v>
      </c>
      <c r="CD93" s="459">
        <f>'Fiche Données'!CI82</f>
        <v>0</v>
      </c>
      <c r="CE93" s="459">
        <f>'Fiche Données'!CJ82</f>
        <v>0</v>
      </c>
      <c r="CF93" s="459">
        <f>'Fiche Données'!CK82</f>
        <v>0</v>
      </c>
      <c r="CG93" s="459">
        <f>'Fiche Données'!CL82</f>
        <v>0</v>
      </c>
      <c r="CH93" s="459">
        <f>'Fiche Données'!CM82</f>
        <v>0</v>
      </c>
      <c r="CI93" s="459">
        <f>'Fiche Données'!CN82</f>
        <v>0</v>
      </c>
      <c r="CJ93" s="459">
        <f>'Fiche Données'!CO82</f>
        <v>0</v>
      </c>
      <c r="CK93" s="459">
        <f>'Fiche Données'!CP82</f>
        <v>0</v>
      </c>
      <c r="CL93" s="459">
        <f>'Fiche Données'!CQ82</f>
        <v>0</v>
      </c>
      <c r="CM93" s="459">
        <f>'Fiche Données'!CR82</f>
        <v>0</v>
      </c>
      <c r="CN93" s="459">
        <f>'Fiche Données'!CS82</f>
        <v>0</v>
      </c>
      <c r="CO93" s="459">
        <f>'Fiche Données'!CT82</f>
        <v>0</v>
      </c>
      <c r="CP93" s="459">
        <f>'Fiche Données'!CU82</f>
        <v>0</v>
      </c>
      <c r="CQ93" s="459">
        <f>'Fiche Données'!CV82</f>
        <v>0</v>
      </c>
      <c r="CR93" s="459">
        <f>'Fiche Données'!CW82</f>
        <v>0</v>
      </c>
      <c r="CS93" s="459">
        <f>'Fiche Données'!CX82</f>
        <v>0</v>
      </c>
      <c r="CT93" s="459">
        <f>'Fiche Données'!CY82</f>
        <v>0</v>
      </c>
      <c r="CU93" s="459">
        <f>'Fiche Données'!CZ82</f>
        <v>0</v>
      </c>
      <c r="CV93" s="459">
        <f>'Fiche Données'!DA82</f>
        <v>0</v>
      </c>
      <c r="CW93" s="459">
        <f>'Fiche Données'!DB82</f>
        <v>0</v>
      </c>
      <c r="CX93" s="459">
        <f>'Fiche Données'!DC82</f>
        <v>0</v>
      </c>
      <c r="CY93" s="459">
        <f>'Fiche Données'!DD82</f>
        <v>0</v>
      </c>
      <c r="CZ93" s="459">
        <f>'Fiche Données'!DE82</f>
        <v>0</v>
      </c>
      <c r="DA93" s="459">
        <f>'Fiche Données'!DF82</f>
        <v>0</v>
      </c>
      <c r="DB93" s="459">
        <f>'Fiche Données'!DG82</f>
        <v>0</v>
      </c>
      <c r="DC93" s="459">
        <f>'Fiche Données'!DH82</f>
        <v>0</v>
      </c>
      <c r="DD93" s="459">
        <f>'Fiche Données'!DI82</f>
        <v>0</v>
      </c>
      <c r="DE93" s="459">
        <f>'Fiche Données'!DJ82</f>
        <v>0</v>
      </c>
      <c r="DF93" s="459">
        <f>'Fiche Données'!DK82</f>
        <v>0</v>
      </c>
      <c r="DG93" s="459">
        <f>'Fiche Données'!DL82</f>
        <v>0</v>
      </c>
      <c r="DH93" s="459">
        <f>'Fiche Données'!DM82</f>
        <v>0</v>
      </c>
      <c r="DI93" s="459">
        <f>'Fiche Données'!DN82</f>
        <v>0</v>
      </c>
      <c r="DJ93" s="459">
        <f>'Fiche Données'!DO82</f>
        <v>0</v>
      </c>
      <c r="DK93" s="459">
        <f>'Fiche Données'!DP82</f>
        <v>0</v>
      </c>
      <c r="DL93" s="459">
        <f>'Fiche Données'!DQ82</f>
        <v>0</v>
      </c>
      <c r="DM93" s="459">
        <f>'Fiche Données'!DR82</f>
        <v>0</v>
      </c>
      <c r="DN93" s="459">
        <f>'Fiche Données'!DS82</f>
        <v>0</v>
      </c>
      <c r="DO93" s="459">
        <f>'Fiche Données'!DT82</f>
        <v>0</v>
      </c>
      <c r="DP93" s="511">
        <f>'Fiche Données'!DU82</f>
        <v>0</v>
      </c>
    </row>
    <row r="94" spans="1:120" x14ac:dyDescent="0.25">
      <c r="A94" s="516" t="s">
        <v>441</v>
      </c>
      <c r="B94" s="459">
        <f>'Fiche Données'!G83</f>
        <v>0</v>
      </c>
      <c r="C94" s="459">
        <f>'Fiche Données'!H83</f>
        <v>0</v>
      </c>
      <c r="D94" s="459">
        <f>'Fiche Données'!I83</f>
        <v>0</v>
      </c>
      <c r="E94" s="459">
        <f>'Fiche Données'!J83</f>
        <v>0</v>
      </c>
      <c r="F94" s="459">
        <f>'Fiche Données'!K83</f>
        <v>0</v>
      </c>
      <c r="G94" s="459">
        <f>'Fiche Données'!L83</f>
        <v>0</v>
      </c>
      <c r="H94" s="459">
        <f>'Fiche Données'!M83</f>
        <v>0</v>
      </c>
      <c r="I94" s="459">
        <f>'Fiche Données'!N83</f>
        <v>0</v>
      </c>
      <c r="J94" s="459">
        <f>'Fiche Données'!O83</f>
        <v>0</v>
      </c>
      <c r="K94" s="459">
        <f>'Fiche Données'!P83</f>
        <v>0</v>
      </c>
      <c r="L94" s="459">
        <f>'Fiche Données'!Q83</f>
        <v>0</v>
      </c>
      <c r="M94" s="459">
        <f>'Fiche Données'!R83</f>
        <v>0</v>
      </c>
      <c r="N94" s="459">
        <f>'Fiche Données'!S83</f>
        <v>0</v>
      </c>
      <c r="O94" s="459">
        <f>'Fiche Données'!T83</f>
        <v>0</v>
      </c>
      <c r="P94" s="459">
        <f>'Fiche Données'!U83</f>
        <v>0</v>
      </c>
      <c r="Q94" s="459">
        <f>'Fiche Données'!V83</f>
        <v>0</v>
      </c>
      <c r="R94" s="459">
        <f>'Fiche Données'!W83</f>
        <v>0</v>
      </c>
      <c r="S94" s="459">
        <f>'Fiche Données'!X83</f>
        <v>0</v>
      </c>
      <c r="T94" s="459">
        <f>'Fiche Données'!Y83</f>
        <v>0</v>
      </c>
      <c r="U94" s="459">
        <f>'Fiche Données'!Z83</f>
        <v>0</v>
      </c>
      <c r="V94" s="459">
        <f>'Fiche Données'!AA83</f>
        <v>0</v>
      </c>
      <c r="W94" s="459">
        <f>'Fiche Données'!AB83</f>
        <v>0</v>
      </c>
      <c r="X94" s="459">
        <f>'Fiche Données'!AC83</f>
        <v>0</v>
      </c>
      <c r="Y94" s="459">
        <f>'Fiche Données'!AD83</f>
        <v>0</v>
      </c>
      <c r="Z94" s="459">
        <f>'Fiche Données'!AE83</f>
        <v>0</v>
      </c>
      <c r="AA94" s="459">
        <f>'Fiche Données'!AF83</f>
        <v>0</v>
      </c>
      <c r="AB94" s="459">
        <f>'Fiche Données'!AG83</f>
        <v>0</v>
      </c>
      <c r="AC94" s="459">
        <f>'Fiche Données'!AH83</f>
        <v>0</v>
      </c>
      <c r="AD94" s="459">
        <f>'Fiche Données'!AI83</f>
        <v>0</v>
      </c>
      <c r="AE94" s="459">
        <f>'Fiche Données'!AJ83</f>
        <v>0</v>
      </c>
      <c r="AF94" s="459">
        <f>'Fiche Données'!AK83</f>
        <v>0</v>
      </c>
      <c r="AG94" s="459">
        <f>'Fiche Données'!AL83</f>
        <v>0</v>
      </c>
      <c r="AH94" s="459">
        <f>'Fiche Données'!AM83</f>
        <v>0</v>
      </c>
      <c r="AI94" s="459">
        <f>'Fiche Données'!AN83</f>
        <v>0</v>
      </c>
      <c r="AJ94" s="459">
        <f>'Fiche Données'!AO83</f>
        <v>0</v>
      </c>
      <c r="AK94" s="459">
        <f>'Fiche Données'!AP83</f>
        <v>0</v>
      </c>
      <c r="AL94" s="459">
        <f>'Fiche Données'!AQ83</f>
        <v>0</v>
      </c>
      <c r="AM94" s="459">
        <f>'Fiche Données'!AR83</f>
        <v>0</v>
      </c>
      <c r="AN94" s="459">
        <f>'Fiche Données'!AS83</f>
        <v>0</v>
      </c>
      <c r="AO94" s="459">
        <f>'Fiche Données'!AT83</f>
        <v>0</v>
      </c>
      <c r="AP94" s="459">
        <f>'Fiche Données'!AU83</f>
        <v>0</v>
      </c>
      <c r="AQ94" s="459">
        <f>'Fiche Données'!AV83</f>
        <v>0</v>
      </c>
      <c r="AR94" s="459">
        <f>'Fiche Données'!AW83</f>
        <v>0</v>
      </c>
      <c r="AS94" s="459">
        <f>'Fiche Données'!AX83</f>
        <v>0</v>
      </c>
      <c r="AT94" s="459">
        <f>'Fiche Données'!AY83</f>
        <v>0</v>
      </c>
      <c r="AU94" s="459">
        <f>'Fiche Données'!AZ83</f>
        <v>0</v>
      </c>
      <c r="AV94" s="459">
        <f>'Fiche Données'!BA83</f>
        <v>0</v>
      </c>
      <c r="AW94" s="459">
        <f>'Fiche Données'!BB83</f>
        <v>0</v>
      </c>
      <c r="AX94" s="459">
        <f>'Fiche Données'!BC83</f>
        <v>0</v>
      </c>
      <c r="AY94" s="459">
        <f>'Fiche Données'!BD83</f>
        <v>0</v>
      </c>
      <c r="AZ94" s="459">
        <f>'Fiche Données'!BE83</f>
        <v>0</v>
      </c>
      <c r="BA94" s="459">
        <f>'Fiche Données'!BF83</f>
        <v>0</v>
      </c>
      <c r="BB94" s="459">
        <f>'Fiche Données'!BG83</f>
        <v>0</v>
      </c>
      <c r="BC94" s="459">
        <f>'Fiche Données'!BH83</f>
        <v>0</v>
      </c>
      <c r="BD94" s="459">
        <f>'Fiche Données'!BI83</f>
        <v>0</v>
      </c>
      <c r="BE94" s="459">
        <f>'Fiche Données'!BJ83</f>
        <v>0</v>
      </c>
      <c r="BF94" s="459">
        <f>'Fiche Données'!BK83</f>
        <v>0</v>
      </c>
      <c r="BG94" s="459">
        <f>'Fiche Données'!BL83</f>
        <v>0</v>
      </c>
      <c r="BH94" s="459">
        <f>'Fiche Données'!BM83</f>
        <v>0</v>
      </c>
      <c r="BI94" s="459">
        <f>'Fiche Données'!BN83</f>
        <v>0</v>
      </c>
      <c r="BJ94" s="459">
        <f>'Fiche Données'!BO83</f>
        <v>0</v>
      </c>
      <c r="BK94" s="459">
        <f>'Fiche Données'!BP83</f>
        <v>0</v>
      </c>
      <c r="BL94" s="459">
        <f>'Fiche Données'!BQ83</f>
        <v>0</v>
      </c>
      <c r="BM94" s="459">
        <f>'Fiche Données'!BR83</f>
        <v>0</v>
      </c>
      <c r="BN94" s="459">
        <f>'Fiche Données'!BS83</f>
        <v>0</v>
      </c>
      <c r="BO94" s="459">
        <f>'Fiche Données'!BT83</f>
        <v>0</v>
      </c>
      <c r="BP94" s="459">
        <f>'Fiche Données'!BU83</f>
        <v>0</v>
      </c>
      <c r="BQ94" s="459">
        <f>'Fiche Données'!BV83</f>
        <v>0</v>
      </c>
      <c r="BR94" s="459">
        <f>'Fiche Données'!BW83</f>
        <v>0</v>
      </c>
      <c r="BS94" s="459">
        <f>'Fiche Données'!BX83</f>
        <v>0</v>
      </c>
      <c r="BT94" s="459">
        <f>'Fiche Données'!BY83</f>
        <v>0</v>
      </c>
      <c r="BU94" s="459">
        <f>'Fiche Données'!BZ83</f>
        <v>0</v>
      </c>
      <c r="BV94" s="459">
        <f>'Fiche Données'!CA83</f>
        <v>0</v>
      </c>
      <c r="BW94" s="459">
        <f>'Fiche Données'!CB83</f>
        <v>0</v>
      </c>
      <c r="BX94" s="459">
        <f>'Fiche Données'!CC83</f>
        <v>0</v>
      </c>
      <c r="BY94" s="459">
        <f>'Fiche Données'!CD83</f>
        <v>0</v>
      </c>
      <c r="BZ94" s="459">
        <f>'Fiche Données'!CE83</f>
        <v>0</v>
      </c>
      <c r="CA94" s="459">
        <f>'Fiche Données'!CF83</f>
        <v>0</v>
      </c>
      <c r="CB94" s="459">
        <f>'Fiche Données'!CG83</f>
        <v>0</v>
      </c>
      <c r="CC94" s="459">
        <f>'Fiche Données'!CH83</f>
        <v>0</v>
      </c>
      <c r="CD94" s="459">
        <f>'Fiche Données'!CI83</f>
        <v>0</v>
      </c>
      <c r="CE94" s="459">
        <f>'Fiche Données'!CJ83</f>
        <v>0</v>
      </c>
      <c r="CF94" s="459">
        <f>'Fiche Données'!CK83</f>
        <v>0</v>
      </c>
      <c r="CG94" s="459">
        <f>'Fiche Données'!CL83</f>
        <v>0</v>
      </c>
      <c r="CH94" s="459">
        <f>'Fiche Données'!CM83</f>
        <v>0</v>
      </c>
      <c r="CI94" s="459">
        <f>'Fiche Données'!CN83</f>
        <v>0</v>
      </c>
      <c r="CJ94" s="459">
        <f>'Fiche Données'!CO83</f>
        <v>0</v>
      </c>
      <c r="CK94" s="459">
        <f>'Fiche Données'!CP83</f>
        <v>0</v>
      </c>
      <c r="CL94" s="459">
        <f>'Fiche Données'!CQ83</f>
        <v>0</v>
      </c>
      <c r="CM94" s="459">
        <f>'Fiche Données'!CR83</f>
        <v>0</v>
      </c>
      <c r="CN94" s="459">
        <f>'Fiche Données'!CS83</f>
        <v>0</v>
      </c>
      <c r="CO94" s="459">
        <f>'Fiche Données'!CT83</f>
        <v>0</v>
      </c>
      <c r="CP94" s="459">
        <f>'Fiche Données'!CU83</f>
        <v>0</v>
      </c>
      <c r="CQ94" s="459">
        <f>'Fiche Données'!CV83</f>
        <v>0</v>
      </c>
      <c r="CR94" s="459">
        <f>'Fiche Données'!CW83</f>
        <v>0</v>
      </c>
      <c r="CS94" s="459">
        <f>'Fiche Données'!CX83</f>
        <v>0</v>
      </c>
      <c r="CT94" s="459">
        <f>'Fiche Données'!CY83</f>
        <v>0</v>
      </c>
      <c r="CU94" s="459">
        <f>'Fiche Données'!CZ83</f>
        <v>0</v>
      </c>
      <c r="CV94" s="459">
        <f>'Fiche Données'!DA83</f>
        <v>0</v>
      </c>
      <c r="CW94" s="459">
        <f>'Fiche Données'!DB83</f>
        <v>0</v>
      </c>
      <c r="CX94" s="459">
        <f>'Fiche Données'!DC83</f>
        <v>0</v>
      </c>
      <c r="CY94" s="459">
        <f>'Fiche Données'!DD83</f>
        <v>0</v>
      </c>
      <c r="CZ94" s="459">
        <f>'Fiche Données'!DE83</f>
        <v>0</v>
      </c>
      <c r="DA94" s="459">
        <f>'Fiche Données'!DF83</f>
        <v>0</v>
      </c>
      <c r="DB94" s="459">
        <f>'Fiche Données'!DG83</f>
        <v>0</v>
      </c>
      <c r="DC94" s="459">
        <f>'Fiche Données'!DH83</f>
        <v>0</v>
      </c>
      <c r="DD94" s="459">
        <f>'Fiche Données'!DI83</f>
        <v>0</v>
      </c>
      <c r="DE94" s="459">
        <f>'Fiche Données'!DJ83</f>
        <v>0</v>
      </c>
      <c r="DF94" s="459">
        <f>'Fiche Données'!DK83</f>
        <v>0</v>
      </c>
      <c r="DG94" s="459">
        <f>'Fiche Données'!DL83</f>
        <v>0</v>
      </c>
      <c r="DH94" s="459">
        <f>'Fiche Données'!DM83</f>
        <v>0</v>
      </c>
      <c r="DI94" s="459">
        <f>'Fiche Données'!DN83</f>
        <v>0</v>
      </c>
      <c r="DJ94" s="459">
        <f>'Fiche Données'!DO83</f>
        <v>0</v>
      </c>
      <c r="DK94" s="459">
        <f>'Fiche Données'!DP83</f>
        <v>0</v>
      </c>
      <c r="DL94" s="459">
        <f>'Fiche Données'!DQ83</f>
        <v>0</v>
      </c>
      <c r="DM94" s="459">
        <f>'Fiche Données'!DR83</f>
        <v>0</v>
      </c>
      <c r="DN94" s="459">
        <f>'Fiche Données'!DS83</f>
        <v>0</v>
      </c>
      <c r="DO94" s="459">
        <f>'Fiche Données'!DT83</f>
        <v>0</v>
      </c>
      <c r="DP94" s="511">
        <f>'Fiche Données'!DU83</f>
        <v>0</v>
      </c>
    </row>
    <row r="95" spans="1:120" x14ac:dyDescent="0.25">
      <c r="A95" s="516"/>
      <c r="DP95" s="511"/>
    </row>
    <row r="96" spans="1:120" x14ac:dyDescent="0.25">
      <c r="A96" s="516" t="s">
        <v>409</v>
      </c>
      <c r="B96" s="459">
        <f>'Fiche Données'!G85</f>
        <v>0</v>
      </c>
      <c r="C96" s="459">
        <f>'Fiche Données'!H85</f>
        <v>0</v>
      </c>
      <c r="D96" s="459">
        <f>'Fiche Données'!I85</f>
        <v>0</v>
      </c>
      <c r="E96" s="459">
        <f>'Fiche Données'!J85</f>
        <v>0</v>
      </c>
      <c r="F96" s="459">
        <f>'Fiche Données'!K85</f>
        <v>0</v>
      </c>
      <c r="G96" s="459">
        <f>'Fiche Données'!L85</f>
        <v>0</v>
      </c>
      <c r="H96" s="459">
        <f>'Fiche Données'!M85</f>
        <v>0</v>
      </c>
      <c r="I96" s="459">
        <f>'Fiche Données'!N85</f>
        <v>0</v>
      </c>
      <c r="J96" s="459">
        <f>'Fiche Données'!O85</f>
        <v>0</v>
      </c>
      <c r="K96" s="459">
        <f>'Fiche Données'!P85</f>
        <v>0</v>
      </c>
      <c r="L96" s="459">
        <f>'Fiche Données'!Q85</f>
        <v>0</v>
      </c>
      <c r="M96" s="459">
        <f>'Fiche Données'!R85</f>
        <v>0</v>
      </c>
      <c r="N96" s="459">
        <f>'Fiche Données'!S85</f>
        <v>0</v>
      </c>
      <c r="O96" s="459">
        <f>'Fiche Données'!T85</f>
        <v>0</v>
      </c>
      <c r="P96" s="459">
        <f>'Fiche Données'!U85</f>
        <v>0</v>
      </c>
      <c r="Q96" s="459">
        <f>'Fiche Données'!V85</f>
        <v>0</v>
      </c>
      <c r="R96" s="459">
        <f>'Fiche Données'!W85</f>
        <v>0</v>
      </c>
      <c r="S96" s="459">
        <f>'Fiche Données'!X85</f>
        <v>0</v>
      </c>
      <c r="T96" s="459">
        <f>'Fiche Données'!Y85</f>
        <v>0</v>
      </c>
      <c r="U96" s="459">
        <f>'Fiche Données'!Z85</f>
        <v>0</v>
      </c>
      <c r="V96" s="459">
        <f>'Fiche Données'!AA85</f>
        <v>0</v>
      </c>
      <c r="W96" s="459">
        <f>'Fiche Données'!AB85</f>
        <v>0</v>
      </c>
      <c r="X96" s="459">
        <f>'Fiche Données'!AC85</f>
        <v>0</v>
      </c>
      <c r="Y96" s="459">
        <f>'Fiche Données'!AD85</f>
        <v>0</v>
      </c>
      <c r="Z96" s="459">
        <f>'Fiche Données'!AE85</f>
        <v>0</v>
      </c>
      <c r="AA96" s="459">
        <f>'Fiche Données'!AF85</f>
        <v>0</v>
      </c>
      <c r="AB96" s="459">
        <f>'Fiche Données'!AG85</f>
        <v>0</v>
      </c>
      <c r="AC96" s="459">
        <f>'Fiche Données'!AH85</f>
        <v>0</v>
      </c>
      <c r="AD96" s="459">
        <f>'Fiche Données'!AI85</f>
        <v>0</v>
      </c>
      <c r="AE96" s="459">
        <f>'Fiche Données'!AJ85</f>
        <v>0</v>
      </c>
      <c r="AF96" s="459">
        <f>'Fiche Données'!AK85</f>
        <v>0</v>
      </c>
      <c r="AG96" s="459">
        <f>'Fiche Données'!AL85</f>
        <v>0</v>
      </c>
      <c r="AH96" s="459">
        <f>'Fiche Données'!AM85</f>
        <v>0</v>
      </c>
      <c r="AI96" s="459">
        <f>'Fiche Données'!AN85</f>
        <v>0</v>
      </c>
      <c r="AJ96" s="459">
        <f>'Fiche Données'!AO85</f>
        <v>0</v>
      </c>
      <c r="AK96" s="459">
        <f>'Fiche Données'!AP85</f>
        <v>0</v>
      </c>
      <c r="AL96" s="459">
        <f>'Fiche Données'!AQ85</f>
        <v>0</v>
      </c>
      <c r="AM96" s="459">
        <f>'Fiche Données'!AR85</f>
        <v>0</v>
      </c>
      <c r="AN96" s="459">
        <f>'Fiche Données'!AS85</f>
        <v>0</v>
      </c>
      <c r="AO96" s="459">
        <f>'Fiche Données'!AT85</f>
        <v>0</v>
      </c>
      <c r="AP96" s="459">
        <f>'Fiche Données'!AU85</f>
        <v>0</v>
      </c>
      <c r="AQ96" s="459">
        <f>'Fiche Données'!AV85</f>
        <v>0</v>
      </c>
      <c r="AR96" s="459">
        <f>'Fiche Données'!AW85</f>
        <v>0</v>
      </c>
      <c r="AS96" s="459">
        <f>'Fiche Données'!AX85</f>
        <v>0</v>
      </c>
      <c r="AT96" s="459">
        <f>'Fiche Données'!AY85</f>
        <v>0</v>
      </c>
      <c r="AU96" s="459">
        <f>'Fiche Données'!AZ85</f>
        <v>0</v>
      </c>
      <c r="AV96" s="459">
        <f>'Fiche Données'!BA85</f>
        <v>0</v>
      </c>
      <c r="AW96" s="459">
        <f>'Fiche Données'!BB85</f>
        <v>0</v>
      </c>
      <c r="AX96" s="459">
        <f>'Fiche Données'!BC85</f>
        <v>0</v>
      </c>
      <c r="AY96" s="459">
        <f>'Fiche Données'!BD85</f>
        <v>0</v>
      </c>
      <c r="AZ96" s="459">
        <f>'Fiche Données'!BE85</f>
        <v>0</v>
      </c>
      <c r="BA96" s="459">
        <f>'Fiche Données'!BF85</f>
        <v>0</v>
      </c>
      <c r="BB96" s="459">
        <f>'Fiche Données'!BG85</f>
        <v>0</v>
      </c>
      <c r="BC96" s="459">
        <f>'Fiche Données'!BH85</f>
        <v>0</v>
      </c>
      <c r="BD96" s="459">
        <f>'Fiche Données'!BI85</f>
        <v>0</v>
      </c>
      <c r="BE96" s="459">
        <f>'Fiche Données'!BJ85</f>
        <v>0</v>
      </c>
      <c r="BF96" s="459">
        <f>'Fiche Données'!BK85</f>
        <v>0</v>
      </c>
      <c r="BG96" s="459">
        <f>'Fiche Données'!BL85</f>
        <v>0</v>
      </c>
      <c r="BH96" s="459">
        <f>'Fiche Données'!BM85</f>
        <v>0</v>
      </c>
      <c r="BI96" s="459">
        <f>'Fiche Données'!BN85</f>
        <v>0</v>
      </c>
      <c r="BJ96" s="459">
        <f>'Fiche Données'!BO85</f>
        <v>0</v>
      </c>
      <c r="BK96" s="459">
        <f>'Fiche Données'!BP85</f>
        <v>0</v>
      </c>
      <c r="BL96" s="459">
        <f>'Fiche Données'!BQ85</f>
        <v>0</v>
      </c>
      <c r="BM96" s="459">
        <f>'Fiche Données'!BR85</f>
        <v>0</v>
      </c>
      <c r="BN96" s="459">
        <f>'Fiche Données'!BS85</f>
        <v>0</v>
      </c>
      <c r="BO96" s="459">
        <f>'Fiche Données'!BT85</f>
        <v>0</v>
      </c>
      <c r="BP96" s="459">
        <f>'Fiche Données'!BU85</f>
        <v>0</v>
      </c>
      <c r="BQ96" s="459">
        <f>'Fiche Données'!BV85</f>
        <v>0</v>
      </c>
      <c r="BR96" s="459">
        <f>'Fiche Données'!BW85</f>
        <v>0</v>
      </c>
      <c r="BS96" s="459">
        <f>'Fiche Données'!BX85</f>
        <v>0</v>
      </c>
      <c r="BT96" s="459">
        <f>'Fiche Données'!BY85</f>
        <v>0</v>
      </c>
      <c r="BU96" s="459">
        <f>'Fiche Données'!BZ85</f>
        <v>0</v>
      </c>
      <c r="BV96" s="459">
        <f>'Fiche Données'!CA85</f>
        <v>0</v>
      </c>
      <c r="BW96" s="459">
        <f>'Fiche Données'!CB85</f>
        <v>0</v>
      </c>
      <c r="BX96" s="459">
        <f>'Fiche Données'!CC85</f>
        <v>0</v>
      </c>
      <c r="BY96" s="459">
        <f>'Fiche Données'!CD85</f>
        <v>0</v>
      </c>
      <c r="BZ96" s="459">
        <f>'Fiche Données'!CE85</f>
        <v>0</v>
      </c>
      <c r="CA96" s="459">
        <f>'Fiche Données'!CF85</f>
        <v>0</v>
      </c>
      <c r="CB96" s="459">
        <f>'Fiche Données'!CG85</f>
        <v>0</v>
      </c>
      <c r="CC96" s="459">
        <f>'Fiche Données'!CH85</f>
        <v>0</v>
      </c>
      <c r="CD96" s="459">
        <f>'Fiche Données'!CI85</f>
        <v>0</v>
      </c>
      <c r="CE96" s="459">
        <f>'Fiche Données'!CJ85</f>
        <v>0</v>
      </c>
      <c r="CF96" s="459">
        <f>'Fiche Données'!CK85</f>
        <v>0</v>
      </c>
      <c r="CG96" s="459">
        <f>'Fiche Données'!CL85</f>
        <v>0</v>
      </c>
      <c r="CH96" s="459">
        <f>'Fiche Données'!CM85</f>
        <v>0</v>
      </c>
      <c r="CI96" s="459">
        <f>'Fiche Données'!CN85</f>
        <v>0</v>
      </c>
      <c r="CJ96" s="459">
        <f>'Fiche Données'!CO85</f>
        <v>0</v>
      </c>
      <c r="CK96" s="459">
        <f>'Fiche Données'!CP85</f>
        <v>0</v>
      </c>
      <c r="CL96" s="459">
        <f>'Fiche Données'!CQ85</f>
        <v>0</v>
      </c>
      <c r="CM96" s="459">
        <f>'Fiche Données'!CR85</f>
        <v>0</v>
      </c>
      <c r="CN96" s="459">
        <f>'Fiche Données'!CS85</f>
        <v>0</v>
      </c>
      <c r="CO96" s="459">
        <f>'Fiche Données'!CT85</f>
        <v>0</v>
      </c>
      <c r="CP96" s="459">
        <f>'Fiche Données'!CU85</f>
        <v>0</v>
      </c>
      <c r="CQ96" s="459">
        <f>'Fiche Données'!CV85</f>
        <v>0</v>
      </c>
      <c r="CR96" s="459">
        <f>'Fiche Données'!CW85</f>
        <v>0</v>
      </c>
      <c r="CS96" s="459">
        <f>'Fiche Données'!CX85</f>
        <v>0</v>
      </c>
      <c r="CT96" s="459">
        <f>'Fiche Données'!CY85</f>
        <v>0</v>
      </c>
      <c r="CU96" s="459">
        <f>'Fiche Données'!CZ85</f>
        <v>0</v>
      </c>
      <c r="CV96" s="459">
        <f>'Fiche Données'!DA85</f>
        <v>0</v>
      </c>
      <c r="CW96" s="459">
        <f>'Fiche Données'!DB85</f>
        <v>0</v>
      </c>
      <c r="CX96" s="459">
        <f>'Fiche Données'!DC85</f>
        <v>0</v>
      </c>
      <c r="CY96" s="459">
        <f>'Fiche Données'!DD85</f>
        <v>0</v>
      </c>
      <c r="CZ96" s="459">
        <f>'Fiche Données'!DE85</f>
        <v>0</v>
      </c>
      <c r="DA96" s="459">
        <f>'Fiche Données'!DF85</f>
        <v>0</v>
      </c>
      <c r="DB96" s="459">
        <f>'Fiche Données'!DG85</f>
        <v>0</v>
      </c>
      <c r="DC96" s="459">
        <f>'Fiche Données'!DH85</f>
        <v>0</v>
      </c>
      <c r="DD96" s="459">
        <f>'Fiche Données'!DI85</f>
        <v>0</v>
      </c>
      <c r="DE96" s="459">
        <f>'Fiche Données'!DJ85</f>
        <v>0</v>
      </c>
      <c r="DF96" s="459">
        <f>'Fiche Données'!DK85</f>
        <v>0</v>
      </c>
      <c r="DG96" s="459">
        <f>'Fiche Données'!DL85</f>
        <v>0</v>
      </c>
      <c r="DH96" s="459">
        <f>'Fiche Données'!DM85</f>
        <v>0</v>
      </c>
      <c r="DI96" s="459">
        <f>'Fiche Données'!DN85</f>
        <v>0</v>
      </c>
      <c r="DJ96" s="459">
        <f>'Fiche Données'!DO85</f>
        <v>0</v>
      </c>
      <c r="DK96" s="459">
        <f>'Fiche Données'!DP85</f>
        <v>0</v>
      </c>
      <c r="DL96" s="459">
        <f>'Fiche Données'!DQ85</f>
        <v>0</v>
      </c>
      <c r="DM96" s="459">
        <f>'Fiche Données'!DR85</f>
        <v>0</v>
      </c>
      <c r="DN96" s="459">
        <f>'Fiche Données'!DS85</f>
        <v>0</v>
      </c>
      <c r="DO96" s="459">
        <f>'Fiche Données'!DT85</f>
        <v>0</v>
      </c>
      <c r="DP96" s="511">
        <f>'Fiche Données'!DU85</f>
        <v>0</v>
      </c>
    </row>
    <row r="97" spans="1:120" x14ac:dyDescent="0.25">
      <c r="A97" s="516" t="s">
        <v>410</v>
      </c>
      <c r="B97" s="459">
        <f>'Fiche Données'!G86</f>
        <v>0</v>
      </c>
      <c r="C97" s="459">
        <f>'Fiche Données'!H86</f>
        <v>0</v>
      </c>
      <c r="D97" s="459">
        <f>'Fiche Données'!I86</f>
        <v>0</v>
      </c>
      <c r="E97" s="459">
        <f>'Fiche Données'!J86</f>
        <v>0</v>
      </c>
      <c r="F97" s="459">
        <f>'Fiche Données'!K86</f>
        <v>0</v>
      </c>
      <c r="G97" s="459">
        <f>'Fiche Données'!L86</f>
        <v>0</v>
      </c>
      <c r="H97" s="459">
        <f>'Fiche Données'!M86</f>
        <v>0</v>
      </c>
      <c r="I97" s="459">
        <f>'Fiche Données'!N86</f>
        <v>0</v>
      </c>
      <c r="J97" s="459">
        <f>'Fiche Données'!O86</f>
        <v>0</v>
      </c>
      <c r="K97" s="459">
        <f>'Fiche Données'!P86</f>
        <v>0</v>
      </c>
      <c r="L97" s="459">
        <f>'Fiche Données'!Q86</f>
        <v>0</v>
      </c>
      <c r="M97" s="459">
        <f>'Fiche Données'!R86</f>
        <v>0</v>
      </c>
      <c r="N97" s="459">
        <f>'Fiche Données'!S86</f>
        <v>0</v>
      </c>
      <c r="O97" s="459">
        <f>'Fiche Données'!T86</f>
        <v>0</v>
      </c>
      <c r="P97" s="459">
        <f>'Fiche Données'!U86</f>
        <v>0</v>
      </c>
      <c r="Q97" s="459">
        <f>'Fiche Données'!V86</f>
        <v>0</v>
      </c>
      <c r="R97" s="459">
        <f>'Fiche Données'!W86</f>
        <v>0</v>
      </c>
      <c r="S97" s="459">
        <f>'Fiche Données'!X86</f>
        <v>0</v>
      </c>
      <c r="T97" s="459">
        <f>'Fiche Données'!Y86</f>
        <v>0</v>
      </c>
      <c r="U97" s="459">
        <f>'Fiche Données'!Z86</f>
        <v>0</v>
      </c>
      <c r="V97" s="459">
        <f>'Fiche Données'!AA86</f>
        <v>0</v>
      </c>
      <c r="W97" s="459">
        <f>'Fiche Données'!AB86</f>
        <v>0</v>
      </c>
      <c r="X97" s="459">
        <f>'Fiche Données'!AC86</f>
        <v>0</v>
      </c>
      <c r="Y97" s="459">
        <f>'Fiche Données'!AD86</f>
        <v>0</v>
      </c>
      <c r="Z97" s="459">
        <f>'Fiche Données'!AE86</f>
        <v>0</v>
      </c>
      <c r="AA97" s="459">
        <f>'Fiche Données'!AF86</f>
        <v>0</v>
      </c>
      <c r="AB97" s="459">
        <f>'Fiche Données'!AG86</f>
        <v>0</v>
      </c>
      <c r="AC97" s="459">
        <f>'Fiche Données'!AH86</f>
        <v>0</v>
      </c>
      <c r="AD97" s="459">
        <f>'Fiche Données'!AI86</f>
        <v>0</v>
      </c>
      <c r="AE97" s="459">
        <f>'Fiche Données'!AJ86</f>
        <v>0</v>
      </c>
      <c r="AF97" s="459">
        <f>'Fiche Données'!AK86</f>
        <v>0</v>
      </c>
      <c r="AG97" s="459">
        <f>'Fiche Données'!AL86</f>
        <v>0</v>
      </c>
      <c r="AH97" s="459">
        <f>'Fiche Données'!AM86</f>
        <v>0</v>
      </c>
      <c r="AI97" s="459">
        <f>'Fiche Données'!AN86</f>
        <v>0</v>
      </c>
      <c r="AJ97" s="459">
        <f>'Fiche Données'!AO86</f>
        <v>0</v>
      </c>
      <c r="AK97" s="459">
        <f>'Fiche Données'!AP86</f>
        <v>0</v>
      </c>
      <c r="AL97" s="459">
        <f>'Fiche Données'!AQ86</f>
        <v>0</v>
      </c>
      <c r="AM97" s="459">
        <f>'Fiche Données'!AR86</f>
        <v>0</v>
      </c>
      <c r="AN97" s="459">
        <f>'Fiche Données'!AS86</f>
        <v>0</v>
      </c>
      <c r="AO97" s="459">
        <f>'Fiche Données'!AT86</f>
        <v>0</v>
      </c>
      <c r="AP97" s="459">
        <f>'Fiche Données'!AU86</f>
        <v>0</v>
      </c>
      <c r="AQ97" s="459">
        <f>'Fiche Données'!AV86</f>
        <v>0</v>
      </c>
      <c r="AR97" s="459">
        <f>'Fiche Données'!AW86</f>
        <v>0</v>
      </c>
      <c r="AS97" s="459">
        <f>'Fiche Données'!AX86</f>
        <v>0</v>
      </c>
      <c r="AT97" s="459">
        <f>'Fiche Données'!AY86</f>
        <v>0</v>
      </c>
      <c r="AU97" s="459">
        <f>'Fiche Données'!AZ86</f>
        <v>0</v>
      </c>
      <c r="AV97" s="459">
        <f>'Fiche Données'!BA86</f>
        <v>0</v>
      </c>
      <c r="AW97" s="459">
        <f>'Fiche Données'!BB86</f>
        <v>0</v>
      </c>
      <c r="AX97" s="459">
        <f>'Fiche Données'!BC86</f>
        <v>0</v>
      </c>
      <c r="AY97" s="459">
        <f>'Fiche Données'!BD86</f>
        <v>0</v>
      </c>
      <c r="AZ97" s="459">
        <f>'Fiche Données'!BE86</f>
        <v>0</v>
      </c>
      <c r="BA97" s="459">
        <f>'Fiche Données'!BF86</f>
        <v>0</v>
      </c>
      <c r="BB97" s="459">
        <f>'Fiche Données'!BG86</f>
        <v>0</v>
      </c>
      <c r="BC97" s="459">
        <f>'Fiche Données'!BH86</f>
        <v>0</v>
      </c>
      <c r="BD97" s="459">
        <f>'Fiche Données'!BI86</f>
        <v>0</v>
      </c>
      <c r="BE97" s="459">
        <f>'Fiche Données'!BJ86</f>
        <v>0</v>
      </c>
      <c r="BF97" s="459">
        <f>'Fiche Données'!BK86</f>
        <v>0</v>
      </c>
      <c r="BG97" s="459">
        <f>'Fiche Données'!BL86</f>
        <v>0</v>
      </c>
      <c r="BH97" s="459">
        <f>'Fiche Données'!BM86</f>
        <v>0</v>
      </c>
      <c r="BI97" s="459">
        <f>'Fiche Données'!BN86</f>
        <v>0</v>
      </c>
      <c r="BJ97" s="459">
        <f>'Fiche Données'!BO86</f>
        <v>0</v>
      </c>
      <c r="BK97" s="459">
        <f>'Fiche Données'!BP86</f>
        <v>0</v>
      </c>
      <c r="BL97" s="459">
        <f>'Fiche Données'!BQ86</f>
        <v>0</v>
      </c>
      <c r="BM97" s="459">
        <f>'Fiche Données'!BR86</f>
        <v>0</v>
      </c>
      <c r="BN97" s="459">
        <f>'Fiche Données'!BS86</f>
        <v>0</v>
      </c>
      <c r="BO97" s="459">
        <f>'Fiche Données'!BT86</f>
        <v>0</v>
      </c>
      <c r="BP97" s="459">
        <f>'Fiche Données'!BU86</f>
        <v>0</v>
      </c>
      <c r="BQ97" s="459">
        <f>'Fiche Données'!BV86</f>
        <v>0</v>
      </c>
      <c r="BR97" s="459">
        <f>'Fiche Données'!BW86</f>
        <v>0</v>
      </c>
      <c r="BS97" s="459">
        <f>'Fiche Données'!BX86</f>
        <v>0</v>
      </c>
      <c r="BT97" s="459">
        <f>'Fiche Données'!BY86</f>
        <v>0</v>
      </c>
      <c r="BU97" s="459">
        <f>'Fiche Données'!BZ86</f>
        <v>0</v>
      </c>
      <c r="BV97" s="459">
        <f>'Fiche Données'!CA86</f>
        <v>0</v>
      </c>
      <c r="BW97" s="459">
        <f>'Fiche Données'!CB86</f>
        <v>0</v>
      </c>
      <c r="BX97" s="459">
        <f>'Fiche Données'!CC86</f>
        <v>0</v>
      </c>
      <c r="BY97" s="459">
        <f>'Fiche Données'!CD86</f>
        <v>0</v>
      </c>
      <c r="BZ97" s="459">
        <f>'Fiche Données'!CE86</f>
        <v>0</v>
      </c>
      <c r="CA97" s="459">
        <f>'Fiche Données'!CF86</f>
        <v>0</v>
      </c>
      <c r="CB97" s="459">
        <f>'Fiche Données'!CG86</f>
        <v>0</v>
      </c>
      <c r="CC97" s="459">
        <f>'Fiche Données'!CH86</f>
        <v>0</v>
      </c>
      <c r="CD97" s="459">
        <f>'Fiche Données'!CI86</f>
        <v>0</v>
      </c>
      <c r="CE97" s="459">
        <f>'Fiche Données'!CJ86</f>
        <v>0</v>
      </c>
      <c r="CF97" s="459">
        <f>'Fiche Données'!CK86</f>
        <v>0</v>
      </c>
      <c r="CG97" s="459">
        <f>'Fiche Données'!CL86</f>
        <v>0</v>
      </c>
      <c r="CH97" s="459">
        <f>'Fiche Données'!CM86</f>
        <v>0</v>
      </c>
      <c r="CI97" s="459">
        <f>'Fiche Données'!CN86</f>
        <v>0</v>
      </c>
      <c r="CJ97" s="459">
        <f>'Fiche Données'!CO86</f>
        <v>0</v>
      </c>
      <c r="CK97" s="459">
        <f>'Fiche Données'!CP86</f>
        <v>0</v>
      </c>
      <c r="CL97" s="459">
        <f>'Fiche Données'!CQ86</f>
        <v>0</v>
      </c>
      <c r="CM97" s="459">
        <f>'Fiche Données'!CR86</f>
        <v>0</v>
      </c>
      <c r="CN97" s="459">
        <f>'Fiche Données'!CS86</f>
        <v>0</v>
      </c>
      <c r="CO97" s="459">
        <f>'Fiche Données'!CT86</f>
        <v>0</v>
      </c>
      <c r="CP97" s="459">
        <f>'Fiche Données'!CU86</f>
        <v>0</v>
      </c>
      <c r="CQ97" s="459">
        <f>'Fiche Données'!CV86</f>
        <v>0</v>
      </c>
      <c r="CR97" s="459">
        <f>'Fiche Données'!CW86</f>
        <v>0</v>
      </c>
      <c r="CS97" s="459">
        <f>'Fiche Données'!CX86</f>
        <v>0</v>
      </c>
      <c r="CT97" s="459">
        <f>'Fiche Données'!CY86</f>
        <v>0</v>
      </c>
      <c r="CU97" s="459">
        <f>'Fiche Données'!CZ86</f>
        <v>0</v>
      </c>
      <c r="CV97" s="459">
        <f>'Fiche Données'!DA86</f>
        <v>0</v>
      </c>
      <c r="CW97" s="459">
        <f>'Fiche Données'!DB86</f>
        <v>0</v>
      </c>
      <c r="CX97" s="459">
        <f>'Fiche Données'!DC86</f>
        <v>0</v>
      </c>
      <c r="CY97" s="459">
        <f>'Fiche Données'!DD86</f>
        <v>0</v>
      </c>
      <c r="CZ97" s="459">
        <f>'Fiche Données'!DE86</f>
        <v>0</v>
      </c>
      <c r="DA97" s="459">
        <f>'Fiche Données'!DF86</f>
        <v>0</v>
      </c>
      <c r="DB97" s="459">
        <f>'Fiche Données'!DG86</f>
        <v>0</v>
      </c>
      <c r="DC97" s="459">
        <f>'Fiche Données'!DH86</f>
        <v>0</v>
      </c>
      <c r="DD97" s="459">
        <f>'Fiche Données'!DI86</f>
        <v>0</v>
      </c>
      <c r="DE97" s="459">
        <f>'Fiche Données'!DJ86</f>
        <v>0</v>
      </c>
      <c r="DF97" s="459">
        <f>'Fiche Données'!DK86</f>
        <v>0</v>
      </c>
      <c r="DG97" s="459">
        <f>'Fiche Données'!DL86</f>
        <v>0</v>
      </c>
      <c r="DH97" s="459">
        <f>'Fiche Données'!DM86</f>
        <v>0</v>
      </c>
      <c r="DI97" s="459">
        <f>'Fiche Données'!DN86</f>
        <v>0</v>
      </c>
      <c r="DJ97" s="459">
        <f>'Fiche Données'!DO86</f>
        <v>0</v>
      </c>
      <c r="DK97" s="459">
        <f>'Fiche Données'!DP86</f>
        <v>0</v>
      </c>
      <c r="DL97" s="459">
        <f>'Fiche Données'!DQ86</f>
        <v>0</v>
      </c>
      <c r="DM97" s="459">
        <f>'Fiche Données'!DR86</f>
        <v>0</v>
      </c>
      <c r="DN97" s="459">
        <f>'Fiche Données'!DS86</f>
        <v>0</v>
      </c>
      <c r="DO97" s="459">
        <f>'Fiche Données'!DT86</f>
        <v>0</v>
      </c>
      <c r="DP97" s="511">
        <f>'Fiche Données'!DU86</f>
        <v>0</v>
      </c>
    </row>
    <row r="98" spans="1:120" x14ac:dyDescent="0.25">
      <c r="A98" s="516" t="s">
        <v>411</v>
      </c>
      <c r="B98" s="459">
        <f>'Fiche Données'!G87</f>
        <v>0</v>
      </c>
      <c r="C98" s="459">
        <f>'Fiche Données'!H87</f>
        <v>0</v>
      </c>
      <c r="D98" s="459">
        <f>'Fiche Données'!I87</f>
        <v>0</v>
      </c>
      <c r="E98" s="459">
        <f>'Fiche Données'!J87</f>
        <v>0</v>
      </c>
      <c r="F98" s="459">
        <f>'Fiche Données'!K87</f>
        <v>0</v>
      </c>
      <c r="G98" s="459">
        <f>'Fiche Données'!L87</f>
        <v>0</v>
      </c>
      <c r="H98" s="459">
        <f>'Fiche Données'!M87</f>
        <v>0</v>
      </c>
      <c r="I98" s="459">
        <f>'Fiche Données'!N87</f>
        <v>0</v>
      </c>
      <c r="J98" s="459">
        <f>'Fiche Données'!O87</f>
        <v>0</v>
      </c>
      <c r="K98" s="459">
        <f>'Fiche Données'!P87</f>
        <v>0</v>
      </c>
      <c r="L98" s="459">
        <f>'Fiche Données'!Q87</f>
        <v>0</v>
      </c>
      <c r="M98" s="459">
        <f>'Fiche Données'!R87</f>
        <v>0</v>
      </c>
      <c r="N98" s="459">
        <f>'Fiche Données'!S87</f>
        <v>0</v>
      </c>
      <c r="O98" s="459">
        <f>'Fiche Données'!T87</f>
        <v>0</v>
      </c>
      <c r="P98" s="459">
        <f>'Fiche Données'!U87</f>
        <v>0</v>
      </c>
      <c r="Q98" s="459">
        <f>'Fiche Données'!V87</f>
        <v>0</v>
      </c>
      <c r="R98" s="459">
        <f>'Fiche Données'!W87</f>
        <v>0</v>
      </c>
      <c r="S98" s="459">
        <f>'Fiche Données'!X87</f>
        <v>0</v>
      </c>
      <c r="T98" s="459">
        <f>'Fiche Données'!Y87</f>
        <v>0</v>
      </c>
      <c r="U98" s="459">
        <f>'Fiche Données'!Z87</f>
        <v>0</v>
      </c>
      <c r="V98" s="459">
        <f>'Fiche Données'!AA87</f>
        <v>0</v>
      </c>
      <c r="W98" s="459">
        <f>'Fiche Données'!AB87</f>
        <v>0</v>
      </c>
      <c r="X98" s="459">
        <f>'Fiche Données'!AC87</f>
        <v>0</v>
      </c>
      <c r="Y98" s="459">
        <f>'Fiche Données'!AD87</f>
        <v>0</v>
      </c>
      <c r="Z98" s="459">
        <f>'Fiche Données'!AE87</f>
        <v>0</v>
      </c>
      <c r="AA98" s="459">
        <f>'Fiche Données'!AF87</f>
        <v>0</v>
      </c>
      <c r="AB98" s="459">
        <f>'Fiche Données'!AG87</f>
        <v>0</v>
      </c>
      <c r="AC98" s="459">
        <f>'Fiche Données'!AH87</f>
        <v>0</v>
      </c>
      <c r="AD98" s="459">
        <f>'Fiche Données'!AI87</f>
        <v>0</v>
      </c>
      <c r="AE98" s="459">
        <f>'Fiche Données'!AJ87</f>
        <v>0</v>
      </c>
      <c r="AF98" s="459">
        <f>'Fiche Données'!AK87</f>
        <v>0</v>
      </c>
      <c r="AG98" s="459">
        <f>'Fiche Données'!AL87</f>
        <v>0</v>
      </c>
      <c r="AH98" s="459">
        <f>'Fiche Données'!AM87</f>
        <v>0</v>
      </c>
      <c r="AI98" s="459">
        <f>'Fiche Données'!AN87</f>
        <v>0</v>
      </c>
      <c r="AJ98" s="459">
        <f>'Fiche Données'!AO87</f>
        <v>0</v>
      </c>
      <c r="AK98" s="459">
        <f>'Fiche Données'!AP87</f>
        <v>0</v>
      </c>
      <c r="AL98" s="459">
        <f>'Fiche Données'!AQ87</f>
        <v>0</v>
      </c>
      <c r="AM98" s="459">
        <f>'Fiche Données'!AR87</f>
        <v>0</v>
      </c>
      <c r="AN98" s="459">
        <f>'Fiche Données'!AS87</f>
        <v>0</v>
      </c>
      <c r="AO98" s="459">
        <f>'Fiche Données'!AT87</f>
        <v>0</v>
      </c>
      <c r="AP98" s="459">
        <f>'Fiche Données'!AU87</f>
        <v>0</v>
      </c>
      <c r="AQ98" s="459">
        <f>'Fiche Données'!AV87</f>
        <v>0</v>
      </c>
      <c r="AR98" s="459">
        <f>'Fiche Données'!AW87</f>
        <v>0</v>
      </c>
      <c r="AS98" s="459">
        <f>'Fiche Données'!AX87</f>
        <v>0</v>
      </c>
      <c r="AT98" s="459">
        <f>'Fiche Données'!AY87</f>
        <v>0</v>
      </c>
      <c r="AU98" s="459">
        <f>'Fiche Données'!AZ87</f>
        <v>0</v>
      </c>
      <c r="AV98" s="459">
        <f>'Fiche Données'!BA87</f>
        <v>0</v>
      </c>
      <c r="AW98" s="459">
        <f>'Fiche Données'!BB87</f>
        <v>0</v>
      </c>
      <c r="AX98" s="459">
        <f>'Fiche Données'!BC87</f>
        <v>0</v>
      </c>
      <c r="AY98" s="459">
        <f>'Fiche Données'!BD87</f>
        <v>0</v>
      </c>
      <c r="AZ98" s="459">
        <f>'Fiche Données'!BE87</f>
        <v>0</v>
      </c>
      <c r="BA98" s="459">
        <f>'Fiche Données'!BF87</f>
        <v>0</v>
      </c>
      <c r="BB98" s="459">
        <f>'Fiche Données'!BG87</f>
        <v>0</v>
      </c>
      <c r="BC98" s="459">
        <f>'Fiche Données'!BH87</f>
        <v>0</v>
      </c>
      <c r="BD98" s="459">
        <f>'Fiche Données'!BI87</f>
        <v>0</v>
      </c>
      <c r="BE98" s="459">
        <f>'Fiche Données'!BJ87</f>
        <v>0</v>
      </c>
      <c r="BF98" s="459">
        <f>'Fiche Données'!BK87</f>
        <v>0</v>
      </c>
      <c r="BG98" s="459">
        <f>'Fiche Données'!BL87</f>
        <v>0</v>
      </c>
      <c r="BH98" s="459">
        <f>'Fiche Données'!BM87</f>
        <v>0</v>
      </c>
      <c r="BI98" s="459">
        <f>'Fiche Données'!BN87</f>
        <v>0</v>
      </c>
      <c r="BJ98" s="459">
        <f>'Fiche Données'!BO87</f>
        <v>0</v>
      </c>
      <c r="BK98" s="459">
        <f>'Fiche Données'!BP87</f>
        <v>0</v>
      </c>
      <c r="BL98" s="459">
        <f>'Fiche Données'!BQ87</f>
        <v>0</v>
      </c>
      <c r="BM98" s="459">
        <f>'Fiche Données'!BR87</f>
        <v>0</v>
      </c>
      <c r="BN98" s="459">
        <f>'Fiche Données'!BS87</f>
        <v>0</v>
      </c>
      <c r="BO98" s="459">
        <f>'Fiche Données'!BT87</f>
        <v>0</v>
      </c>
      <c r="BP98" s="459">
        <f>'Fiche Données'!BU87</f>
        <v>0</v>
      </c>
      <c r="BQ98" s="459">
        <f>'Fiche Données'!BV87</f>
        <v>0</v>
      </c>
      <c r="BR98" s="459">
        <f>'Fiche Données'!BW87</f>
        <v>0</v>
      </c>
      <c r="BS98" s="459">
        <f>'Fiche Données'!BX87</f>
        <v>0</v>
      </c>
      <c r="BT98" s="459">
        <f>'Fiche Données'!BY87</f>
        <v>0</v>
      </c>
      <c r="BU98" s="459">
        <f>'Fiche Données'!BZ87</f>
        <v>0</v>
      </c>
      <c r="BV98" s="459">
        <f>'Fiche Données'!CA87</f>
        <v>0</v>
      </c>
      <c r="BW98" s="459">
        <f>'Fiche Données'!CB87</f>
        <v>0</v>
      </c>
      <c r="BX98" s="459">
        <f>'Fiche Données'!CC87</f>
        <v>0</v>
      </c>
      <c r="BY98" s="459">
        <f>'Fiche Données'!CD87</f>
        <v>0</v>
      </c>
      <c r="BZ98" s="459">
        <f>'Fiche Données'!CE87</f>
        <v>0</v>
      </c>
      <c r="CA98" s="459">
        <f>'Fiche Données'!CF87</f>
        <v>0</v>
      </c>
      <c r="CB98" s="459">
        <f>'Fiche Données'!CG87</f>
        <v>0</v>
      </c>
      <c r="CC98" s="459">
        <f>'Fiche Données'!CH87</f>
        <v>0</v>
      </c>
      <c r="CD98" s="459">
        <f>'Fiche Données'!CI87</f>
        <v>0</v>
      </c>
      <c r="CE98" s="459">
        <f>'Fiche Données'!CJ87</f>
        <v>0</v>
      </c>
      <c r="CF98" s="459">
        <f>'Fiche Données'!CK87</f>
        <v>0</v>
      </c>
      <c r="CG98" s="459">
        <f>'Fiche Données'!CL87</f>
        <v>0</v>
      </c>
      <c r="CH98" s="459">
        <f>'Fiche Données'!CM87</f>
        <v>0</v>
      </c>
      <c r="CI98" s="459">
        <f>'Fiche Données'!CN87</f>
        <v>0</v>
      </c>
      <c r="CJ98" s="459">
        <f>'Fiche Données'!CO87</f>
        <v>0</v>
      </c>
      <c r="CK98" s="459">
        <f>'Fiche Données'!CP87</f>
        <v>0</v>
      </c>
      <c r="CL98" s="459">
        <f>'Fiche Données'!CQ87</f>
        <v>0</v>
      </c>
      <c r="CM98" s="459">
        <f>'Fiche Données'!CR87</f>
        <v>0</v>
      </c>
      <c r="CN98" s="459">
        <f>'Fiche Données'!CS87</f>
        <v>0</v>
      </c>
      <c r="CO98" s="459">
        <f>'Fiche Données'!CT87</f>
        <v>0</v>
      </c>
      <c r="CP98" s="459">
        <f>'Fiche Données'!CU87</f>
        <v>0</v>
      </c>
      <c r="CQ98" s="459">
        <f>'Fiche Données'!CV87</f>
        <v>0</v>
      </c>
      <c r="CR98" s="459">
        <f>'Fiche Données'!CW87</f>
        <v>0</v>
      </c>
      <c r="CS98" s="459">
        <f>'Fiche Données'!CX87</f>
        <v>0</v>
      </c>
      <c r="CT98" s="459">
        <f>'Fiche Données'!CY87</f>
        <v>0</v>
      </c>
      <c r="CU98" s="459">
        <f>'Fiche Données'!CZ87</f>
        <v>0</v>
      </c>
      <c r="CV98" s="459">
        <f>'Fiche Données'!DA87</f>
        <v>0</v>
      </c>
      <c r="CW98" s="459">
        <f>'Fiche Données'!DB87</f>
        <v>0</v>
      </c>
      <c r="CX98" s="459">
        <f>'Fiche Données'!DC87</f>
        <v>0</v>
      </c>
      <c r="CY98" s="459">
        <f>'Fiche Données'!DD87</f>
        <v>0</v>
      </c>
      <c r="CZ98" s="459">
        <f>'Fiche Données'!DE87</f>
        <v>0</v>
      </c>
      <c r="DA98" s="459">
        <f>'Fiche Données'!DF87</f>
        <v>0</v>
      </c>
      <c r="DB98" s="459">
        <f>'Fiche Données'!DG87</f>
        <v>0</v>
      </c>
      <c r="DC98" s="459">
        <f>'Fiche Données'!DH87</f>
        <v>0</v>
      </c>
      <c r="DD98" s="459">
        <f>'Fiche Données'!DI87</f>
        <v>0</v>
      </c>
      <c r="DE98" s="459">
        <f>'Fiche Données'!DJ87</f>
        <v>0</v>
      </c>
      <c r="DF98" s="459">
        <f>'Fiche Données'!DK87</f>
        <v>0</v>
      </c>
      <c r="DG98" s="459">
        <f>'Fiche Données'!DL87</f>
        <v>0</v>
      </c>
      <c r="DH98" s="459">
        <f>'Fiche Données'!DM87</f>
        <v>0</v>
      </c>
      <c r="DI98" s="459">
        <f>'Fiche Données'!DN87</f>
        <v>0</v>
      </c>
      <c r="DJ98" s="459">
        <f>'Fiche Données'!DO87</f>
        <v>0</v>
      </c>
      <c r="DK98" s="459">
        <f>'Fiche Données'!DP87</f>
        <v>0</v>
      </c>
      <c r="DL98" s="459">
        <f>'Fiche Données'!DQ87</f>
        <v>0</v>
      </c>
      <c r="DM98" s="459">
        <f>'Fiche Données'!DR87</f>
        <v>0</v>
      </c>
      <c r="DN98" s="459">
        <f>'Fiche Données'!DS87</f>
        <v>0</v>
      </c>
      <c r="DO98" s="459">
        <f>'Fiche Données'!DT87</f>
        <v>0</v>
      </c>
      <c r="DP98" s="511">
        <f>'Fiche Données'!DU87</f>
        <v>0</v>
      </c>
    </row>
    <row r="99" spans="1:120" x14ac:dyDescent="0.25">
      <c r="A99" s="516" t="s">
        <v>423</v>
      </c>
      <c r="B99" s="459">
        <f>'Fiche Données'!F90</f>
        <v>0</v>
      </c>
      <c r="C99" s="459">
        <f>'Fiche Données'!G90</f>
        <v>0</v>
      </c>
      <c r="D99" s="459">
        <f>'Fiche Données'!H90</f>
        <v>0</v>
      </c>
      <c r="E99" s="459">
        <f>'Fiche Données'!I90</f>
        <v>0</v>
      </c>
      <c r="F99" s="459">
        <f>'Fiche Données'!J90</f>
        <v>0</v>
      </c>
      <c r="G99" s="459">
        <f>'Fiche Données'!K90</f>
        <v>0</v>
      </c>
      <c r="H99" s="459">
        <f>'Fiche Données'!L90</f>
        <v>0</v>
      </c>
      <c r="I99" s="459">
        <f>'Fiche Données'!M90</f>
        <v>0</v>
      </c>
      <c r="J99" s="459">
        <f>'Fiche Données'!N90</f>
        <v>0</v>
      </c>
      <c r="K99" s="459">
        <f>'Fiche Données'!O90</f>
        <v>0</v>
      </c>
      <c r="L99" s="459">
        <f>'Fiche Données'!P90</f>
        <v>0</v>
      </c>
      <c r="M99" s="459">
        <f>'Fiche Données'!Q90</f>
        <v>0</v>
      </c>
      <c r="N99" s="459">
        <f>'Fiche Données'!R90</f>
        <v>0</v>
      </c>
      <c r="O99" s="459">
        <f>'Fiche Données'!S90</f>
        <v>0</v>
      </c>
      <c r="P99" s="459">
        <f>'Fiche Données'!T90</f>
        <v>0</v>
      </c>
      <c r="Q99" s="459">
        <f>'Fiche Données'!U90</f>
        <v>0</v>
      </c>
      <c r="R99" s="459">
        <f>'Fiche Données'!V90</f>
        <v>0</v>
      </c>
      <c r="S99" s="459">
        <f>'Fiche Données'!W90</f>
        <v>0</v>
      </c>
      <c r="T99" s="459">
        <f>'Fiche Données'!X90</f>
        <v>0</v>
      </c>
      <c r="U99" s="459">
        <f>'Fiche Données'!Y90</f>
        <v>0</v>
      </c>
      <c r="V99" s="459">
        <f>'Fiche Données'!Z90</f>
        <v>0</v>
      </c>
      <c r="W99" s="459">
        <f>'Fiche Données'!AA90</f>
        <v>0</v>
      </c>
      <c r="X99" s="459">
        <f>'Fiche Données'!AB90</f>
        <v>0</v>
      </c>
      <c r="Y99" s="459">
        <f>'Fiche Données'!AC90</f>
        <v>0</v>
      </c>
      <c r="Z99" s="459">
        <f>'Fiche Données'!AD90</f>
        <v>0</v>
      </c>
      <c r="AA99" s="459">
        <f>'Fiche Données'!AE90</f>
        <v>0</v>
      </c>
      <c r="AB99" s="459">
        <f>'Fiche Données'!AF90</f>
        <v>0</v>
      </c>
      <c r="AC99" s="459">
        <f>'Fiche Données'!AG90</f>
        <v>0</v>
      </c>
      <c r="AD99" s="459">
        <f>'Fiche Données'!AH90</f>
        <v>0</v>
      </c>
      <c r="AE99" s="459">
        <f>'Fiche Données'!AI90</f>
        <v>0</v>
      </c>
      <c r="AF99" s="459">
        <f>'Fiche Données'!AJ90</f>
        <v>0</v>
      </c>
      <c r="AG99" s="459">
        <f>'Fiche Données'!AK90</f>
        <v>0</v>
      </c>
      <c r="AH99" s="459">
        <f>'Fiche Données'!AL90</f>
        <v>0</v>
      </c>
      <c r="AI99" s="459">
        <f>'Fiche Données'!AM90</f>
        <v>0</v>
      </c>
      <c r="AJ99" s="459">
        <f>'Fiche Données'!AN90</f>
        <v>0</v>
      </c>
      <c r="AK99" s="459">
        <f>'Fiche Données'!AO90</f>
        <v>0</v>
      </c>
      <c r="AL99" s="459">
        <f>'Fiche Données'!AP90</f>
        <v>0</v>
      </c>
      <c r="AM99" s="459">
        <f>'Fiche Données'!AQ90</f>
        <v>0</v>
      </c>
      <c r="AN99" s="459">
        <f>'Fiche Données'!AR90</f>
        <v>0</v>
      </c>
      <c r="AO99" s="459">
        <f>'Fiche Données'!AS90</f>
        <v>0</v>
      </c>
      <c r="AP99" s="459">
        <f>'Fiche Données'!AT90</f>
        <v>0</v>
      </c>
      <c r="AQ99" s="459">
        <f>'Fiche Données'!AU90</f>
        <v>0</v>
      </c>
      <c r="AR99" s="459">
        <f>'Fiche Données'!AV90</f>
        <v>0</v>
      </c>
      <c r="AS99" s="459">
        <f>'Fiche Données'!AW90</f>
        <v>0</v>
      </c>
      <c r="AT99" s="459">
        <f>'Fiche Données'!AX90</f>
        <v>0</v>
      </c>
      <c r="AU99" s="459">
        <f>'Fiche Données'!AY90</f>
        <v>0</v>
      </c>
      <c r="AV99" s="459">
        <f>'Fiche Données'!AZ90</f>
        <v>0</v>
      </c>
      <c r="AW99" s="459">
        <f>'Fiche Données'!BA90</f>
        <v>0</v>
      </c>
      <c r="AX99" s="459">
        <f>'Fiche Données'!BB90</f>
        <v>0</v>
      </c>
      <c r="AY99" s="459">
        <f>'Fiche Données'!BC90</f>
        <v>0</v>
      </c>
      <c r="AZ99" s="459">
        <f>'Fiche Données'!BD90</f>
        <v>0</v>
      </c>
      <c r="BA99" s="459">
        <f>'Fiche Données'!BE90</f>
        <v>0</v>
      </c>
      <c r="BB99" s="459">
        <f>'Fiche Données'!BF90</f>
        <v>0</v>
      </c>
      <c r="BC99" s="459">
        <f>'Fiche Données'!BG90</f>
        <v>0</v>
      </c>
      <c r="BD99" s="459">
        <f>'Fiche Données'!BH90</f>
        <v>0</v>
      </c>
      <c r="BE99" s="459">
        <f>'Fiche Données'!BI90</f>
        <v>0</v>
      </c>
      <c r="BF99" s="459">
        <f>'Fiche Données'!BJ90</f>
        <v>0</v>
      </c>
      <c r="BG99" s="459">
        <f>'Fiche Données'!BK90</f>
        <v>0</v>
      </c>
      <c r="BH99" s="459">
        <f>'Fiche Données'!BL90</f>
        <v>0</v>
      </c>
      <c r="BI99" s="459">
        <f>'Fiche Données'!BM90</f>
        <v>0</v>
      </c>
      <c r="BJ99" s="459">
        <f>'Fiche Données'!BN90</f>
        <v>0</v>
      </c>
      <c r="BK99" s="459">
        <f>'Fiche Données'!BO90</f>
        <v>0</v>
      </c>
      <c r="BL99" s="459">
        <f>'Fiche Données'!BP90</f>
        <v>0</v>
      </c>
      <c r="BM99" s="459">
        <f>'Fiche Données'!BQ90</f>
        <v>0</v>
      </c>
      <c r="BN99" s="459">
        <f>'Fiche Données'!BR90</f>
        <v>0</v>
      </c>
      <c r="BO99" s="459">
        <f>'Fiche Données'!BS90</f>
        <v>0</v>
      </c>
      <c r="BP99" s="459">
        <f>'Fiche Données'!BT90</f>
        <v>0</v>
      </c>
      <c r="BQ99" s="459">
        <f>'Fiche Données'!BU90</f>
        <v>0</v>
      </c>
      <c r="BR99" s="459">
        <f>'Fiche Données'!BV90</f>
        <v>0</v>
      </c>
      <c r="BS99" s="459">
        <f>'Fiche Données'!BW90</f>
        <v>0</v>
      </c>
      <c r="BT99" s="459">
        <f>'Fiche Données'!BX90</f>
        <v>0</v>
      </c>
      <c r="BU99" s="459">
        <f>'Fiche Données'!BY90</f>
        <v>0</v>
      </c>
      <c r="BV99" s="459">
        <f>'Fiche Données'!BZ90</f>
        <v>0</v>
      </c>
      <c r="BW99" s="459">
        <f>'Fiche Données'!CA90</f>
        <v>0</v>
      </c>
      <c r="BX99" s="459">
        <f>'Fiche Données'!CB90</f>
        <v>0</v>
      </c>
      <c r="BY99" s="459">
        <f>'Fiche Données'!CC90</f>
        <v>0</v>
      </c>
      <c r="BZ99" s="459">
        <f>'Fiche Données'!CD90</f>
        <v>0</v>
      </c>
      <c r="CA99" s="459">
        <f>'Fiche Données'!CE90</f>
        <v>0</v>
      </c>
      <c r="CB99" s="459">
        <f>'Fiche Données'!CF90</f>
        <v>0</v>
      </c>
      <c r="CC99" s="459">
        <f>'Fiche Données'!CG90</f>
        <v>0</v>
      </c>
      <c r="CD99" s="459">
        <f>'Fiche Données'!CH90</f>
        <v>0</v>
      </c>
      <c r="CE99" s="459">
        <f>'Fiche Données'!CI90</f>
        <v>0</v>
      </c>
      <c r="CF99" s="459">
        <f>'Fiche Données'!CJ90</f>
        <v>0</v>
      </c>
      <c r="CG99" s="459">
        <f>'Fiche Données'!CK90</f>
        <v>0</v>
      </c>
      <c r="CH99" s="459">
        <f>'Fiche Données'!CL90</f>
        <v>0</v>
      </c>
      <c r="CI99" s="459">
        <f>'Fiche Données'!CM90</f>
        <v>0</v>
      </c>
      <c r="CJ99" s="459">
        <f>'Fiche Données'!CN90</f>
        <v>0</v>
      </c>
      <c r="CK99" s="459">
        <f>'Fiche Données'!CO90</f>
        <v>0</v>
      </c>
      <c r="CL99" s="459">
        <f>'Fiche Données'!CP90</f>
        <v>0</v>
      </c>
      <c r="CM99" s="459">
        <f>'Fiche Données'!CQ90</f>
        <v>0</v>
      </c>
      <c r="CN99" s="459">
        <f>'Fiche Données'!CR90</f>
        <v>0</v>
      </c>
      <c r="CO99" s="459">
        <f>'Fiche Données'!CS90</f>
        <v>0</v>
      </c>
      <c r="CP99" s="459">
        <f>'Fiche Données'!CT90</f>
        <v>0</v>
      </c>
      <c r="CQ99" s="459">
        <f>'Fiche Données'!CU90</f>
        <v>0</v>
      </c>
      <c r="CR99" s="459">
        <f>'Fiche Données'!CV90</f>
        <v>0</v>
      </c>
      <c r="CS99" s="459">
        <f>'Fiche Données'!CW90</f>
        <v>0</v>
      </c>
      <c r="CT99" s="459">
        <f>'Fiche Données'!CX90</f>
        <v>0</v>
      </c>
      <c r="CU99" s="459">
        <f>'Fiche Données'!CY90</f>
        <v>0</v>
      </c>
      <c r="CV99" s="459">
        <f>'Fiche Données'!CZ90</f>
        <v>0</v>
      </c>
      <c r="CW99" s="459">
        <f>'Fiche Données'!DA90</f>
        <v>0</v>
      </c>
      <c r="CX99" s="459">
        <f>'Fiche Données'!DB90</f>
        <v>0</v>
      </c>
      <c r="CY99" s="459">
        <f>'Fiche Données'!DC90</f>
        <v>0</v>
      </c>
      <c r="CZ99" s="459">
        <f>'Fiche Données'!DD90</f>
        <v>0</v>
      </c>
      <c r="DA99" s="459">
        <f>'Fiche Données'!DE90</f>
        <v>0</v>
      </c>
      <c r="DB99" s="459">
        <f>'Fiche Données'!DF90</f>
        <v>0</v>
      </c>
      <c r="DC99" s="459">
        <f>'Fiche Données'!DG90</f>
        <v>0</v>
      </c>
      <c r="DD99" s="459">
        <f>'Fiche Données'!DH90</f>
        <v>0</v>
      </c>
      <c r="DE99" s="459">
        <f>'Fiche Données'!DI90</f>
        <v>0</v>
      </c>
      <c r="DF99" s="459">
        <f>'Fiche Données'!DJ90</f>
        <v>0</v>
      </c>
      <c r="DG99" s="459">
        <f>'Fiche Données'!DK90</f>
        <v>0</v>
      </c>
      <c r="DH99" s="459">
        <f>'Fiche Données'!DL90</f>
        <v>0</v>
      </c>
      <c r="DI99" s="459">
        <f>'Fiche Données'!DM90</f>
        <v>0</v>
      </c>
      <c r="DJ99" s="459">
        <f>'Fiche Données'!DN90</f>
        <v>0</v>
      </c>
      <c r="DK99" s="459">
        <f>'Fiche Données'!DO90</f>
        <v>0</v>
      </c>
      <c r="DL99" s="459">
        <f>'Fiche Données'!DP90</f>
        <v>0</v>
      </c>
      <c r="DM99" s="459">
        <f>'Fiche Données'!DQ90</f>
        <v>0</v>
      </c>
      <c r="DN99" s="459">
        <f>'Fiche Données'!DR90</f>
        <v>0</v>
      </c>
      <c r="DO99" s="459">
        <f>'Fiche Données'!DS90</f>
        <v>0</v>
      </c>
      <c r="DP99" s="511">
        <f>'Fiche Données'!DT90</f>
        <v>0</v>
      </c>
    </row>
    <row r="100" spans="1:120" x14ac:dyDescent="0.25">
      <c r="A100" s="516" t="s">
        <v>412</v>
      </c>
      <c r="B100" s="459">
        <f>'Fiche Données'!G64</f>
        <v>0</v>
      </c>
      <c r="C100" s="459">
        <f>'Fiche Données'!H64</f>
        <v>0</v>
      </c>
      <c r="D100" s="459">
        <f>'Fiche Données'!I64</f>
        <v>0</v>
      </c>
      <c r="E100" s="459">
        <f>'Fiche Données'!J64</f>
        <v>0</v>
      </c>
      <c r="F100" s="459">
        <f>'Fiche Données'!K64</f>
        <v>0</v>
      </c>
      <c r="G100" s="459">
        <f>'Fiche Données'!L64</f>
        <v>0</v>
      </c>
      <c r="H100" s="459">
        <f>'Fiche Données'!M64</f>
        <v>0</v>
      </c>
      <c r="I100" s="459">
        <f>'Fiche Données'!N64</f>
        <v>0</v>
      </c>
      <c r="J100" s="459">
        <f>'Fiche Données'!O64</f>
        <v>0</v>
      </c>
      <c r="K100" s="459">
        <f>'Fiche Données'!P64</f>
        <v>0</v>
      </c>
      <c r="L100" s="459">
        <f>'Fiche Données'!Q64</f>
        <v>0</v>
      </c>
      <c r="M100" s="459">
        <f>'Fiche Données'!R64</f>
        <v>0</v>
      </c>
      <c r="N100" s="459">
        <f>'Fiche Données'!S64</f>
        <v>0</v>
      </c>
      <c r="O100" s="459">
        <f>'Fiche Données'!T64</f>
        <v>0</v>
      </c>
      <c r="P100" s="459">
        <f>'Fiche Données'!U64</f>
        <v>0</v>
      </c>
      <c r="Q100" s="459">
        <f>'Fiche Données'!V64</f>
        <v>0</v>
      </c>
      <c r="R100" s="459">
        <f>'Fiche Données'!W64</f>
        <v>0</v>
      </c>
      <c r="S100" s="459">
        <f>'Fiche Données'!X64</f>
        <v>0</v>
      </c>
      <c r="T100" s="459">
        <f>'Fiche Données'!Y64</f>
        <v>0</v>
      </c>
      <c r="U100" s="459">
        <f>'Fiche Données'!Z64</f>
        <v>0</v>
      </c>
      <c r="V100" s="459">
        <f>'Fiche Données'!AA64</f>
        <v>0</v>
      </c>
      <c r="W100" s="459">
        <f>'Fiche Données'!AB64</f>
        <v>0</v>
      </c>
      <c r="X100" s="459">
        <f>'Fiche Données'!AC64</f>
        <v>0</v>
      </c>
      <c r="Y100" s="459">
        <f>'Fiche Données'!AD64</f>
        <v>0</v>
      </c>
      <c r="Z100" s="459">
        <f>'Fiche Données'!AE64</f>
        <v>0</v>
      </c>
      <c r="AA100" s="459">
        <f>'Fiche Données'!AF64</f>
        <v>0</v>
      </c>
      <c r="AB100" s="459">
        <f>'Fiche Données'!AG64</f>
        <v>0</v>
      </c>
      <c r="AC100" s="459">
        <f>'Fiche Données'!AH64</f>
        <v>0</v>
      </c>
      <c r="AD100" s="459">
        <f>'Fiche Données'!AI64</f>
        <v>0</v>
      </c>
      <c r="AE100" s="459">
        <f>'Fiche Données'!AJ64</f>
        <v>0</v>
      </c>
      <c r="AF100" s="459">
        <f>'Fiche Données'!AK64</f>
        <v>0</v>
      </c>
      <c r="AG100" s="459">
        <f>'Fiche Données'!AL64</f>
        <v>0</v>
      </c>
      <c r="AH100" s="459">
        <f>'Fiche Données'!AM64</f>
        <v>0</v>
      </c>
      <c r="AI100" s="459">
        <f>'Fiche Données'!AN64</f>
        <v>0</v>
      </c>
      <c r="AJ100" s="459">
        <f>'Fiche Données'!AO64</f>
        <v>0</v>
      </c>
      <c r="AK100" s="459">
        <f>'Fiche Données'!AP64</f>
        <v>0</v>
      </c>
      <c r="AL100" s="459">
        <f>'Fiche Données'!AQ64</f>
        <v>0</v>
      </c>
      <c r="AM100" s="459">
        <f>'Fiche Données'!AR64</f>
        <v>0</v>
      </c>
      <c r="AN100" s="459">
        <f>'Fiche Données'!AS64</f>
        <v>0</v>
      </c>
      <c r="AO100" s="459">
        <f>'Fiche Données'!AT64</f>
        <v>0</v>
      </c>
      <c r="AP100" s="459">
        <f>'Fiche Données'!AU64</f>
        <v>0</v>
      </c>
      <c r="AQ100" s="459">
        <f>'Fiche Données'!AV64</f>
        <v>0</v>
      </c>
      <c r="AR100" s="459">
        <f>'Fiche Données'!AW64</f>
        <v>0</v>
      </c>
      <c r="AS100" s="459">
        <f>'Fiche Données'!AX64</f>
        <v>0</v>
      </c>
      <c r="AT100" s="459">
        <f>'Fiche Données'!AY64</f>
        <v>0</v>
      </c>
      <c r="AU100" s="459">
        <f>'Fiche Données'!AZ64</f>
        <v>0</v>
      </c>
      <c r="AV100" s="459">
        <f>'Fiche Données'!BA64</f>
        <v>0</v>
      </c>
      <c r="AW100" s="459">
        <f>'Fiche Données'!BB64</f>
        <v>0</v>
      </c>
      <c r="AX100" s="459">
        <f>'Fiche Données'!BC64</f>
        <v>0</v>
      </c>
      <c r="AY100" s="459">
        <f>'Fiche Données'!BD64</f>
        <v>0</v>
      </c>
      <c r="AZ100" s="459">
        <f>'Fiche Données'!BE64</f>
        <v>0</v>
      </c>
      <c r="BA100" s="459">
        <f>'Fiche Données'!BF64</f>
        <v>0</v>
      </c>
      <c r="BB100" s="459">
        <f>'Fiche Données'!BG64</f>
        <v>0</v>
      </c>
      <c r="BC100" s="459">
        <f>'Fiche Données'!BH64</f>
        <v>0</v>
      </c>
      <c r="BD100" s="459">
        <f>'Fiche Données'!BI64</f>
        <v>0</v>
      </c>
      <c r="BE100" s="459">
        <f>'Fiche Données'!BJ64</f>
        <v>0</v>
      </c>
      <c r="BF100" s="459">
        <f>'Fiche Données'!BK64</f>
        <v>0</v>
      </c>
      <c r="BG100" s="459">
        <f>'Fiche Données'!BL64</f>
        <v>0</v>
      </c>
      <c r="BH100" s="459">
        <f>'Fiche Données'!BM64</f>
        <v>0</v>
      </c>
      <c r="BI100" s="459">
        <f>'Fiche Données'!BN64</f>
        <v>0</v>
      </c>
      <c r="BJ100" s="459">
        <f>'Fiche Données'!BO64</f>
        <v>0</v>
      </c>
      <c r="BK100" s="459">
        <f>'Fiche Données'!BP64</f>
        <v>0</v>
      </c>
      <c r="BL100" s="459">
        <f>'Fiche Données'!BQ64</f>
        <v>0</v>
      </c>
      <c r="BM100" s="459">
        <f>'Fiche Données'!BR64</f>
        <v>0</v>
      </c>
      <c r="BN100" s="459">
        <f>'Fiche Données'!BS64</f>
        <v>0</v>
      </c>
      <c r="BO100" s="459">
        <f>'Fiche Données'!BT64</f>
        <v>0</v>
      </c>
      <c r="BP100" s="459">
        <f>'Fiche Données'!BU64</f>
        <v>0</v>
      </c>
      <c r="BQ100" s="459">
        <f>'Fiche Données'!BV64</f>
        <v>0</v>
      </c>
      <c r="BR100" s="459">
        <f>'Fiche Données'!BW64</f>
        <v>0</v>
      </c>
      <c r="BS100" s="459">
        <f>'Fiche Données'!BX64</f>
        <v>0</v>
      </c>
      <c r="BT100" s="459">
        <f>'Fiche Données'!BY64</f>
        <v>0</v>
      </c>
      <c r="BU100" s="459">
        <f>'Fiche Données'!BZ64</f>
        <v>0</v>
      </c>
      <c r="BV100" s="459">
        <f>'Fiche Données'!CA64</f>
        <v>0</v>
      </c>
      <c r="BW100" s="459">
        <f>'Fiche Données'!CB64</f>
        <v>0</v>
      </c>
      <c r="BX100" s="459">
        <f>'Fiche Données'!CC64</f>
        <v>0</v>
      </c>
      <c r="BY100" s="459">
        <f>'Fiche Données'!CD64</f>
        <v>0</v>
      </c>
      <c r="BZ100" s="459">
        <f>'Fiche Données'!CE64</f>
        <v>0</v>
      </c>
      <c r="CA100" s="459">
        <f>'Fiche Données'!CF64</f>
        <v>0</v>
      </c>
      <c r="CB100" s="459">
        <f>'Fiche Données'!CG64</f>
        <v>0</v>
      </c>
      <c r="CC100" s="459">
        <f>'Fiche Données'!CH64</f>
        <v>0</v>
      </c>
      <c r="CD100" s="459">
        <f>'Fiche Données'!CI64</f>
        <v>0</v>
      </c>
      <c r="CE100" s="459">
        <f>'Fiche Données'!CJ64</f>
        <v>0</v>
      </c>
      <c r="CF100" s="459">
        <f>'Fiche Données'!CK64</f>
        <v>0</v>
      </c>
      <c r="CG100" s="459">
        <f>'Fiche Données'!CL64</f>
        <v>0</v>
      </c>
      <c r="CH100" s="459">
        <f>'Fiche Données'!CM64</f>
        <v>0</v>
      </c>
      <c r="CI100" s="459">
        <f>'Fiche Données'!CN64</f>
        <v>0</v>
      </c>
      <c r="CJ100" s="459">
        <f>'Fiche Données'!CO64</f>
        <v>0</v>
      </c>
      <c r="CK100" s="459">
        <f>'Fiche Données'!CP64</f>
        <v>0</v>
      </c>
      <c r="CL100" s="459">
        <f>'Fiche Données'!CQ64</f>
        <v>0</v>
      </c>
      <c r="CM100" s="459">
        <f>'Fiche Données'!CR64</f>
        <v>0</v>
      </c>
      <c r="CN100" s="459">
        <f>'Fiche Données'!CS64</f>
        <v>0</v>
      </c>
      <c r="CO100" s="459">
        <f>'Fiche Données'!CT64</f>
        <v>0</v>
      </c>
      <c r="CP100" s="459">
        <f>'Fiche Données'!CU64</f>
        <v>0</v>
      </c>
      <c r="CQ100" s="459">
        <f>'Fiche Données'!CV64</f>
        <v>0</v>
      </c>
      <c r="CR100" s="459">
        <f>'Fiche Données'!CW64</f>
        <v>0</v>
      </c>
      <c r="CS100" s="459">
        <f>'Fiche Données'!CX64</f>
        <v>0</v>
      </c>
      <c r="CT100" s="459">
        <f>'Fiche Données'!CY64</f>
        <v>0</v>
      </c>
      <c r="CU100" s="459">
        <f>'Fiche Données'!CZ64</f>
        <v>0</v>
      </c>
      <c r="CV100" s="459">
        <f>'Fiche Données'!DA64</f>
        <v>0</v>
      </c>
      <c r="CW100" s="459">
        <f>'Fiche Données'!DB64</f>
        <v>0</v>
      </c>
      <c r="CX100" s="459">
        <f>'Fiche Données'!DC64</f>
        <v>0</v>
      </c>
      <c r="CY100" s="459">
        <f>'Fiche Données'!DD64</f>
        <v>0</v>
      </c>
      <c r="CZ100" s="459">
        <f>'Fiche Données'!DE64</f>
        <v>0</v>
      </c>
      <c r="DA100" s="459">
        <f>'Fiche Données'!DF64</f>
        <v>0</v>
      </c>
      <c r="DB100" s="459">
        <f>'Fiche Données'!DG64</f>
        <v>0</v>
      </c>
      <c r="DC100" s="459">
        <f>'Fiche Données'!DH64</f>
        <v>0</v>
      </c>
      <c r="DD100" s="459">
        <f>'Fiche Données'!DI64</f>
        <v>0</v>
      </c>
      <c r="DE100" s="459">
        <f>'Fiche Données'!DJ64</f>
        <v>0</v>
      </c>
      <c r="DF100" s="459">
        <f>'Fiche Données'!DK64</f>
        <v>0</v>
      </c>
      <c r="DG100" s="459">
        <f>'Fiche Données'!DL64</f>
        <v>0</v>
      </c>
      <c r="DH100" s="459">
        <f>'Fiche Données'!DM64</f>
        <v>0</v>
      </c>
      <c r="DI100" s="459">
        <f>'Fiche Données'!DN64</f>
        <v>0</v>
      </c>
      <c r="DJ100" s="459">
        <f>'Fiche Données'!DO64</f>
        <v>0</v>
      </c>
      <c r="DK100" s="459">
        <f>'Fiche Données'!DP64</f>
        <v>0</v>
      </c>
      <c r="DL100" s="459">
        <f>'Fiche Données'!DQ64</f>
        <v>0</v>
      </c>
      <c r="DM100" s="459">
        <f>'Fiche Données'!DR64</f>
        <v>0</v>
      </c>
      <c r="DN100" s="459">
        <f>'Fiche Données'!DS64</f>
        <v>0</v>
      </c>
      <c r="DO100" s="459">
        <f>'Fiche Données'!DT64</f>
        <v>0</v>
      </c>
      <c r="DP100" s="511">
        <f>'Fiche Données'!DU64</f>
        <v>0</v>
      </c>
    </row>
    <row r="101" spans="1:120" x14ac:dyDescent="0.25">
      <c r="A101" s="516" t="s">
        <v>413</v>
      </c>
      <c r="B101" s="459">
        <f>'Fiche Données'!G65</f>
        <v>0</v>
      </c>
      <c r="C101" s="459">
        <f>'Fiche Données'!H65</f>
        <v>0</v>
      </c>
      <c r="D101" s="459">
        <f>'Fiche Données'!I65</f>
        <v>0</v>
      </c>
      <c r="E101" s="459">
        <f>'Fiche Données'!J65</f>
        <v>0</v>
      </c>
      <c r="F101" s="459">
        <f>'Fiche Données'!K65</f>
        <v>0</v>
      </c>
      <c r="G101" s="459">
        <f>'Fiche Données'!L65</f>
        <v>0</v>
      </c>
      <c r="H101" s="459">
        <f>'Fiche Données'!M65</f>
        <v>0</v>
      </c>
      <c r="I101" s="459">
        <f>'Fiche Données'!N65</f>
        <v>0</v>
      </c>
      <c r="J101" s="459">
        <f>'Fiche Données'!O65</f>
        <v>0</v>
      </c>
      <c r="K101" s="459">
        <f>'Fiche Données'!P65</f>
        <v>0</v>
      </c>
      <c r="L101" s="459">
        <f>'Fiche Données'!Q65</f>
        <v>0</v>
      </c>
      <c r="M101" s="459">
        <f>'Fiche Données'!R65</f>
        <v>0</v>
      </c>
      <c r="N101" s="459">
        <f>'Fiche Données'!S65</f>
        <v>0</v>
      </c>
      <c r="O101" s="459">
        <f>'Fiche Données'!T65</f>
        <v>0</v>
      </c>
      <c r="P101" s="459">
        <f>'Fiche Données'!U65</f>
        <v>0</v>
      </c>
      <c r="Q101" s="459">
        <f>'Fiche Données'!V65</f>
        <v>0</v>
      </c>
      <c r="R101" s="459">
        <f>'Fiche Données'!W65</f>
        <v>0</v>
      </c>
      <c r="S101" s="459">
        <f>'Fiche Données'!X65</f>
        <v>0</v>
      </c>
      <c r="T101" s="459">
        <f>'Fiche Données'!Y65</f>
        <v>0</v>
      </c>
      <c r="U101" s="459">
        <f>'Fiche Données'!Z65</f>
        <v>0</v>
      </c>
      <c r="V101" s="459">
        <f>'Fiche Données'!AA65</f>
        <v>0</v>
      </c>
      <c r="W101" s="459">
        <f>'Fiche Données'!AB65</f>
        <v>0</v>
      </c>
      <c r="X101" s="459">
        <f>'Fiche Données'!AC65</f>
        <v>0</v>
      </c>
      <c r="Y101" s="459">
        <f>'Fiche Données'!AD65</f>
        <v>0</v>
      </c>
      <c r="Z101" s="459">
        <f>'Fiche Données'!AE65</f>
        <v>0</v>
      </c>
      <c r="AA101" s="459">
        <f>'Fiche Données'!AF65</f>
        <v>0</v>
      </c>
      <c r="AB101" s="459">
        <f>'Fiche Données'!AG65</f>
        <v>0</v>
      </c>
      <c r="AC101" s="459">
        <f>'Fiche Données'!AH65</f>
        <v>0</v>
      </c>
      <c r="AD101" s="459">
        <f>'Fiche Données'!AI65</f>
        <v>0</v>
      </c>
      <c r="AE101" s="459">
        <f>'Fiche Données'!AJ65</f>
        <v>0</v>
      </c>
      <c r="AF101" s="459">
        <f>'Fiche Données'!AK65</f>
        <v>0</v>
      </c>
      <c r="AG101" s="459">
        <f>'Fiche Données'!AL65</f>
        <v>0</v>
      </c>
      <c r="AH101" s="459">
        <f>'Fiche Données'!AM65</f>
        <v>0</v>
      </c>
      <c r="AI101" s="459">
        <f>'Fiche Données'!AN65</f>
        <v>0</v>
      </c>
      <c r="AJ101" s="459">
        <f>'Fiche Données'!AO65</f>
        <v>0</v>
      </c>
      <c r="AK101" s="459">
        <f>'Fiche Données'!AP65</f>
        <v>0</v>
      </c>
      <c r="AL101" s="459">
        <f>'Fiche Données'!AQ65</f>
        <v>0</v>
      </c>
      <c r="AM101" s="459">
        <f>'Fiche Données'!AR65</f>
        <v>0</v>
      </c>
      <c r="AN101" s="459">
        <f>'Fiche Données'!AS65</f>
        <v>0</v>
      </c>
      <c r="AO101" s="459">
        <f>'Fiche Données'!AT65</f>
        <v>0</v>
      </c>
      <c r="AP101" s="459">
        <f>'Fiche Données'!AU65</f>
        <v>0</v>
      </c>
      <c r="AQ101" s="459">
        <f>'Fiche Données'!AV65</f>
        <v>0</v>
      </c>
      <c r="AR101" s="459">
        <f>'Fiche Données'!AW65</f>
        <v>0</v>
      </c>
      <c r="AS101" s="459">
        <f>'Fiche Données'!AX65</f>
        <v>0</v>
      </c>
      <c r="AT101" s="459">
        <f>'Fiche Données'!AY65</f>
        <v>0</v>
      </c>
      <c r="AU101" s="459">
        <f>'Fiche Données'!AZ65</f>
        <v>0</v>
      </c>
      <c r="AV101" s="459">
        <f>'Fiche Données'!BA65</f>
        <v>0</v>
      </c>
      <c r="AW101" s="459">
        <f>'Fiche Données'!BB65</f>
        <v>0</v>
      </c>
      <c r="AX101" s="459">
        <f>'Fiche Données'!BC65</f>
        <v>0</v>
      </c>
      <c r="AY101" s="459">
        <f>'Fiche Données'!BD65</f>
        <v>0</v>
      </c>
      <c r="AZ101" s="459">
        <f>'Fiche Données'!BE65</f>
        <v>0</v>
      </c>
      <c r="BA101" s="459">
        <f>'Fiche Données'!BF65</f>
        <v>0</v>
      </c>
      <c r="BB101" s="459">
        <f>'Fiche Données'!BG65</f>
        <v>0</v>
      </c>
      <c r="BC101" s="459">
        <f>'Fiche Données'!BH65</f>
        <v>0</v>
      </c>
      <c r="BD101" s="459">
        <f>'Fiche Données'!BI65</f>
        <v>0</v>
      </c>
      <c r="BE101" s="459">
        <f>'Fiche Données'!BJ65</f>
        <v>0</v>
      </c>
      <c r="BF101" s="459">
        <f>'Fiche Données'!BK65</f>
        <v>0</v>
      </c>
      <c r="BG101" s="459">
        <f>'Fiche Données'!BL65</f>
        <v>0</v>
      </c>
      <c r="BH101" s="459">
        <f>'Fiche Données'!BM65</f>
        <v>0</v>
      </c>
      <c r="BI101" s="459">
        <f>'Fiche Données'!BN65</f>
        <v>0</v>
      </c>
      <c r="BJ101" s="459">
        <f>'Fiche Données'!BO65</f>
        <v>0</v>
      </c>
      <c r="BK101" s="459">
        <f>'Fiche Données'!BP65</f>
        <v>0</v>
      </c>
      <c r="BL101" s="459">
        <f>'Fiche Données'!BQ65</f>
        <v>0</v>
      </c>
      <c r="BM101" s="459">
        <f>'Fiche Données'!BR65</f>
        <v>0</v>
      </c>
      <c r="BN101" s="459">
        <f>'Fiche Données'!BS65</f>
        <v>0</v>
      </c>
      <c r="BO101" s="459">
        <f>'Fiche Données'!BT65</f>
        <v>0</v>
      </c>
      <c r="BP101" s="459">
        <f>'Fiche Données'!BU65</f>
        <v>0</v>
      </c>
      <c r="BQ101" s="459">
        <f>'Fiche Données'!BV65</f>
        <v>0</v>
      </c>
      <c r="BR101" s="459">
        <f>'Fiche Données'!BW65</f>
        <v>0</v>
      </c>
      <c r="BS101" s="459">
        <f>'Fiche Données'!BX65</f>
        <v>0</v>
      </c>
      <c r="BT101" s="459">
        <f>'Fiche Données'!BY65</f>
        <v>0</v>
      </c>
      <c r="BU101" s="459">
        <f>'Fiche Données'!BZ65</f>
        <v>0</v>
      </c>
      <c r="BV101" s="459">
        <f>'Fiche Données'!CA65</f>
        <v>0</v>
      </c>
      <c r="BW101" s="459">
        <f>'Fiche Données'!CB65</f>
        <v>0</v>
      </c>
      <c r="BX101" s="459">
        <f>'Fiche Données'!CC65</f>
        <v>0</v>
      </c>
      <c r="BY101" s="459">
        <f>'Fiche Données'!CD65</f>
        <v>0</v>
      </c>
      <c r="BZ101" s="459">
        <f>'Fiche Données'!CE65</f>
        <v>0</v>
      </c>
      <c r="CA101" s="459">
        <f>'Fiche Données'!CF65</f>
        <v>0</v>
      </c>
      <c r="CB101" s="459">
        <f>'Fiche Données'!CG65</f>
        <v>0</v>
      </c>
      <c r="CC101" s="459">
        <f>'Fiche Données'!CH65</f>
        <v>0</v>
      </c>
      <c r="CD101" s="459">
        <f>'Fiche Données'!CI65</f>
        <v>0</v>
      </c>
      <c r="CE101" s="459">
        <f>'Fiche Données'!CJ65</f>
        <v>0</v>
      </c>
      <c r="CF101" s="459">
        <f>'Fiche Données'!CK65</f>
        <v>0</v>
      </c>
      <c r="CG101" s="459">
        <f>'Fiche Données'!CL65</f>
        <v>0</v>
      </c>
      <c r="CH101" s="459">
        <f>'Fiche Données'!CM65</f>
        <v>0</v>
      </c>
      <c r="CI101" s="459">
        <f>'Fiche Données'!CN65</f>
        <v>0</v>
      </c>
      <c r="CJ101" s="459">
        <f>'Fiche Données'!CO65</f>
        <v>0</v>
      </c>
      <c r="CK101" s="459">
        <f>'Fiche Données'!CP65</f>
        <v>0</v>
      </c>
      <c r="CL101" s="459">
        <f>'Fiche Données'!CQ65</f>
        <v>0</v>
      </c>
      <c r="CM101" s="459">
        <f>'Fiche Données'!CR65</f>
        <v>0</v>
      </c>
      <c r="CN101" s="459">
        <f>'Fiche Données'!CS65</f>
        <v>0</v>
      </c>
      <c r="CO101" s="459">
        <f>'Fiche Données'!CT65</f>
        <v>0</v>
      </c>
      <c r="CP101" s="459">
        <f>'Fiche Données'!CU65</f>
        <v>0</v>
      </c>
      <c r="CQ101" s="459">
        <f>'Fiche Données'!CV65</f>
        <v>0</v>
      </c>
      <c r="CR101" s="459">
        <f>'Fiche Données'!CW65</f>
        <v>0</v>
      </c>
      <c r="CS101" s="459">
        <f>'Fiche Données'!CX65</f>
        <v>0</v>
      </c>
      <c r="CT101" s="459">
        <f>'Fiche Données'!CY65</f>
        <v>0</v>
      </c>
      <c r="CU101" s="459">
        <f>'Fiche Données'!CZ65</f>
        <v>0</v>
      </c>
      <c r="CV101" s="459">
        <f>'Fiche Données'!DA65</f>
        <v>0</v>
      </c>
      <c r="CW101" s="459">
        <f>'Fiche Données'!DB65</f>
        <v>0</v>
      </c>
      <c r="CX101" s="459">
        <f>'Fiche Données'!DC65</f>
        <v>0</v>
      </c>
      <c r="CY101" s="459">
        <f>'Fiche Données'!DD65</f>
        <v>0</v>
      </c>
      <c r="CZ101" s="459">
        <f>'Fiche Données'!DE65</f>
        <v>0</v>
      </c>
      <c r="DA101" s="459">
        <f>'Fiche Données'!DF65</f>
        <v>0</v>
      </c>
      <c r="DB101" s="459">
        <f>'Fiche Données'!DG65</f>
        <v>0</v>
      </c>
      <c r="DC101" s="459">
        <f>'Fiche Données'!DH65</f>
        <v>0</v>
      </c>
      <c r="DD101" s="459">
        <f>'Fiche Données'!DI65</f>
        <v>0</v>
      </c>
      <c r="DE101" s="459">
        <f>'Fiche Données'!DJ65</f>
        <v>0</v>
      </c>
      <c r="DF101" s="459">
        <f>'Fiche Données'!DK65</f>
        <v>0</v>
      </c>
      <c r="DG101" s="459">
        <f>'Fiche Données'!DL65</f>
        <v>0</v>
      </c>
      <c r="DH101" s="459">
        <f>'Fiche Données'!DM65</f>
        <v>0</v>
      </c>
      <c r="DI101" s="459">
        <f>'Fiche Données'!DN65</f>
        <v>0</v>
      </c>
      <c r="DJ101" s="459">
        <f>'Fiche Données'!DO65</f>
        <v>0</v>
      </c>
      <c r="DK101" s="459">
        <f>'Fiche Données'!DP65</f>
        <v>0</v>
      </c>
      <c r="DL101" s="459">
        <f>'Fiche Données'!DQ65</f>
        <v>0</v>
      </c>
      <c r="DM101" s="459">
        <f>'Fiche Données'!DR65</f>
        <v>0</v>
      </c>
      <c r="DN101" s="459">
        <f>'Fiche Données'!DS65</f>
        <v>0</v>
      </c>
      <c r="DO101" s="459">
        <f>'Fiche Données'!DT65</f>
        <v>0</v>
      </c>
      <c r="DP101" s="511">
        <f>'Fiche Données'!DU65</f>
        <v>0</v>
      </c>
    </row>
    <row r="102" spans="1:120" x14ac:dyDescent="0.25">
      <c r="A102" s="516" t="s">
        <v>417</v>
      </c>
      <c r="B102" s="459">
        <f>'Fiche Données'!G68</f>
        <v>0</v>
      </c>
      <c r="C102" s="459">
        <f>'Fiche Données'!H68</f>
        <v>0</v>
      </c>
      <c r="D102" s="459">
        <f>'Fiche Données'!I68</f>
        <v>0</v>
      </c>
      <c r="E102" s="459">
        <f>'Fiche Données'!J68</f>
        <v>0</v>
      </c>
      <c r="F102" s="459">
        <f>'Fiche Données'!K68</f>
        <v>0</v>
      </c>
      <c r="G102" s="459">
        <f>'Fiche Données'!L68</f>
        <v>0</v>
      </c>
      <c r="H102" s="459">
        <f>'Fiche Données'!M68</f>
        <v>0</v>
      </c>
      <c r="I102" s="459">
        <f>'Fiche Données'!N68</f>
        <v>0</v>
      </c>
      <c r="J102" s="459">
        <f>'Fiche Données'!O68</f>
        <v>0</v>
      </c>
      <c r="K102" s="459">
        <f>'Fiche Données'!P68</f>
        <v>0</v>
      </c>
      <c r="L102" s="459">
        <f>'Fiche Données'!Q68</f>
        <v>0</v>
      </c>
      <c r="M102" s="459">
        <f>'Fiche Données'!R68</f>
        <v>0</v>
      </c>
      <c r="N102" s="459">
        <f>'Fiche Données'!S68</f>
        <v>0</v>
      </c>
      <c r="O102" s="459">
        <f>'Fiche Données'!T68</f>
        <v>0</v>
      </c>
      <c r="P102" s="459">
        <f>'Fiche Données'!U68</f>
        <v>0</v>
      </c>
      <c r="Q102" s="459">
        <f>'Fiche Données'!V68</f>
        <v>0</v>
      </c>
      <c r="R102" s="459">
        <f>'Fiche Données'!W68</f>
        <v>0</v>
      </c>
      <c r="S102" s="459">
        <f>'Fiche Données'!X68</f>
        <v>0</v>
      </c>
      <c r="T102" s="459">
        <f>'Fiche Données'!Y68</f>
        <v>0</v>
      </c>
      <c r="U102" s="459">
        <f>'Fiche Données'!Z68</f>
        <v>0</v>
      </c>
      <c r="V102" s="459">
        <f>'Fiche Données'!AA68</f>
        <v>0</v>
      </c>
      <c r="W102" s="459">
        <f>'Fiche Données'!AB68</f>
        <v>0</v>
      </c>
      <c r="X102" s="459">
        <f>'Fiche Données'!AC68</f>
        <v>0</v>
      </c>
      <c r="Y102" s="459">
        <f>'Fiche Données'!AD68</f>
        <v>0</v>
      </c>
      <c r="Z102" s="459">
        <f>'Fiche Données'!AE68</f>
        <v>0</v>
      </c>
      <c r="AA102" s="459">
        <f>'Fiche Données'!AF68</f>
        <v>0</v>
      </c>
      <c r="AB102" s="459">
        <f>'Fiche Données'!AG68</f>
        <v>0</v>
      </c>
      <c r="AC102" s="459">
        <f>'Fiche Données'!AH68</f>
        <v>0</v>
      </c>
      <c r="AD102" s="459">
        <f>'Fiche Données'!AI68</f>
        <v>0</v>
      </c>
      <c r="AE102" s="459">
        <f>'Fiche Données'!AJ68</f>
        <v>0</v>
      </c>
      <c r="AF102" s="459">
        <f>'Fiche Données'!AK68</f>
        <v>0</v>
      </c>
      <c r="AG102" s="459">
        <f>'Fiche Données'!AL68</f>
        <v>0</v>
      </c>
      <c r="AH102" s="459">
        <f>'Fiche Données'!AM68</f>
        <v>0</v>
      </c>
      <c r="AI102" s="459">
        <f>'Fiche Données'!AN68</f>
        <v>0</v>
      </c>
      <c r="AJ102" s="459">
        <f>'Fiche Données'!AO68</f>
        <v>0</v>
      </c>
      <c r="AK102" s="459">
        <f>'Fiche Données'!AP68</f>
        <v>0</v>
      </c>
      <c r="AL102" s="459">
        <f>'Fiche Données'!AQ68</f>
        <v>0</v>
      </c>
      <c r="AM102" s="459">
        <f>'Fiche Données'!AR68</f>
        <v>0</v>
      </c>
      <c r="AN102" s="459">
        <f>'Fiche Données'!AS68</f>
        <v>0</v>
      </c>
      <c r="AO102" s="459">
        <f>'Fiche Données'!AT68</f>
        <v>0</v>
      </c>
      <c r="AP102" s="459">
        <f>'Fiche Données'!AU68</f>
        <v>0</v>
      </c>
      <c r="AQ102" s="459">
        <f>'Fiche Données'!AV68</f>
        <v>0</v>
      </c>
      <c r="AR102" s="459">
        <f>'Fiche Données'!AW68</f>
        <v>0</v>
      </c>
      <c r="AS102" s="459">
        <f>'Fiche Données'!AX68</f>
        <v>0</v>
      </c>
      <c r="AT102" s="459">
        <f>'Fiche Données'!AY68</f>
        <v>0</v>
      </c>
      <c r="AU102" s="459">
        <f>'Fiche Données'!AZ68</f>
        <v>0</v>
      </c>
      <c r="AV102" s="459">
        <f>'Fiche Données'!BA68</f>
        <v>0</v>
      </c>
      <c r="AW102" s="459">
        <f>'Fiche Données'!BB68</f>
        <v>0</v>
      </c>
      <c r="AX102" s="459">
        <f>'Fiche Données'!BC68</f>
        <v>0</v>
      </c>
      <c r="AY102" s="459">
        <f>'Fiche Données'!BD68</f>
        <v>0</v>
      </c>
      <c r="AZ102" s="459">
        <f>'Fiche Données'!BE68</f>
        <v>0</v>
      </c>
      <c r="BA102" s="459">
        <f>'Fiche Données'!BF68</f>
        <v>0</v>
      </c>
      <c r="BB102" s="459">
        <f>'Fiche Données'!BG68</f>
        <v>0</v>
      </c>
      <c r="BC102" s="459">
        <f>'Fiche Données'!BH68</f>
        <v>0</v>
      </c>
      <c r="BD102" s="459">
        <f>'Fiche Données'!BI68</f>
        <v>0</v>
      </c>
      <c r="BE102" s="459">
        <f>'Fiche Données'!BJ68</f>
        <v>0</v>
      </c>
      <c r="BF102" s="459">
        <f>'Fiche Données'!BK68</f>
        <v>0</v>
      </c>
      <c r="BG102" s="459">
        <f>'Fiche Données'!BL68</f>
        <v>0</v>
      </c>
      <c r="BH102" s="459">
        <f>'Fiche Données'!BM68</f>
        <v>0</v>
      </c>
      <c r="BI102" s="459">
        <f>'Fiche Données'!BN68</f>
        <v>0</v>
      </c>
      <c r="BJ102" s="459">
        <f>'Fiche Données'!BO68</f>
        <v>0</v>
      </c>
      <c r="BK102" s="459">
        <f>'Fiche Données'!BP68</f>
        <v>0</v>
      </c>
      <c r="BL102" s="459">
        <f>'Fiche Données'!BQ68</f>
        <v>0</v>
      </c>
      <c r="BM102" s="459">
        <f>'Fiche Données'!BR68</f>
        <v>0</v>
      </c>
      <c r="BN102" s="459">
        <f>'Fiche Données'!BS68</f>
        <v>0</v>
      </c>
      <c r="BO102" s="459">
        <f>'Fiche Données'!BT68</f>
        <v>0</v>
      </c>
      <c r="BP102" s="459">
        <f>'Fiche Données'!BU68</f>
        <v>0</v>
      </c>
      <c r="BQ102" s="459">
        <f>'Fiche Données'!BV68</f>
        <v>0</v>
      </c>
      <c r="BR102" s="459">
        <f>'Fiche Données'!BW68</f>
        <v>0</v>
      </c>
      <c r="BS102" s="459">
        <f>'Fiche Données'!BX68</f>
        <v>0</v>
      </c>
      <c r="BT102" s="459">
        <f>'Fiche Données'!BY68</f>
        <v>0</v>
      </c>
      <c r="BU102" s="459">
        <f>'Fiche Données'!BZ68</f>
        <v>0</v>
      </c>
      <c r="BV102" s="459">
        <f>'Fiche Données'!CA68</f>
        <v>0</v>
      </c>
      <c r="BW102" s="459">
        <f>'Fiche Données'!CB68</f>
        <v>0</v>
      </c>
      <c r="BX102" s="459">
        <f>'Fiche Données'!CC68</f>
        <v>0</v>
      </c>
      <c r="BY102" s="459">
        <f>'Fiche Données'!CD68</f>
        <v>0</v>
      </c>
      <c r="BZ102" s="459">
        <f>'Fiche Données'!CE68</f>
        <v>0</v>
      </c>
      <c r="CA102" s="459">
        <f>'Fiche Données'!CF68</f>
        <v>0</v>
      </c>
      <c r="CB102" s="459">
        <f>'Fiche Données'!CG68</f>
        <v>0</v>
      </c>
      <c r="CC102" s="459">
        <f>'Fiche Données'!CH68</f>
        <v>0</v>
      </c>
      <c r="CD102" s="459">
        <f>'Fiche Données'!CI68</f>
        <v>0</v>
      </c>
      <c r="CE102" s="459">
        <f>'Fiche Données'!CJ68</f>
        <v>0</v>
      </c>
      <c r="CF102" s="459">
        <f>'Fiche Données'!CK68</f>
        <v>0</v>
      </c>
      <c r="CG102" s="459">
        <f>'Fiche Données'!CL68</f>
        <v>0</v>
      </c>
      <c r="CH102" s="459">
        <f>'Fiche Données'!CM68</f>
        <v>0</v>
      </c>
      <c r="CI102" s="459">
        <f>'Fiche Données'!CN68</f>
        <v>0</v>
      </c>
      <c r="CJ102" s="459">
        <f>'Fiche Données'!CO68</f>
        <v>0</v>
      </c>
      <c r="CK102" s="459">
        <f>'Fiche Données'!CP68</f>
        <v>0</v>
      </c>
      <c r="CL102" s="459">
        <f>'Fiche Données'!CQ68</f>
        <v>0</v>
      </c>
      <c r="CM102" s="459">
        <f>'Fiche Données'!CR68</f>
        <v>0</v>
      </c>
      <c r="CN102" s="459">
        <f>'Fiche Données'!CS68</f>
        <v>0</v>
      </c>
      <c r="CO102" s="459">
        <f>'Fiche Données'!CT68</f>
        <v>0</v>
      </c>
      <c r="CP102" s="459">
        <f>'Fiche Données'!CU68</f>
        <v>0</v>
      </c>
      <c r="CQ102" s="459">
        <f>'Fiche Données'!CV68</f>
        <v>0</v>
      </c>
      <c r="CR102" s="459">
        <f>'Fiche Données'!CW68</f>
        <v>0</v>
      </c>
      <c r="CS102" s="459">
        <f>'Fiche Données'!CX68</f>
        <v>0</v>
      </c>
      <c r="CT102" s="459">
        <f>'Fiche Données'!CY68</f>
        <v>0</v>
      </c>
      <c r="CU102" s="459">
        <f>'Fiche Données'!CZ68</f>
        <v>0</v>
      </c>
      <c r="CV102" s="459">
        <f>'Fiche Données'!DA68</f>
        <v>0</v>
      </c>
      <c r="CW102" s="459">
        <f>'Fiche Données'!DB68</f>
        <v>0</v>
      </c>
      <c r="CX102" s="459">
        <f>'Fiche Données'!DC68</f>
        <v>0</v>
      </c>
      <c r="CY102" s="459">
        <f>'Fiche Données'!DD68</f>
        <v>0</v>
      </c>
      <c r="CZ102" s="459">
        <f>'Fiche Données'!DE68</f>
        <v>0</v>
      </c>
      <c r="DA102" s="459">
        <f>'Fiche Données'!DF68</f>
        <v>0</v>
      </c>
      <c r="DB102" s="459">
        <f>'Fiche Données'!DG68</f>
        <v>0</v>
      </c>
      <c r="DC102" s="459">
        <f>'Fiche Données'!DH68</f>
        <v>0</v>
      </c>
      <c r="DD102" s="459">
        <f>'Fiche Données'!DI68</f>
        <v>0</v>
      </c>
      <c r="DE102" s="459">
        <f>'Fiche Données'!DJ68</f>
        <v>0</v>
      </c>
      <c r="DF102" s="459">
        <f>'Fiche Données'!DK68</f>
        <v>0</v>
      </c>
      <c r="DG102" s="459">
        <f>'Fiche Données'!DL68</f>
        <v>0</v>
      </c>
      <c r="DH102" s="459">
        <f>'Fiche Données'!DM68</f>
        <v>0</v>
      </c>
      <c r="DI102" s="459">
        <f>'Fiche Données'!DN68</f>
        <v>0</v>
      </c>
      <c r="DJ102" s="459">
        <f>'Fiche Données'!DO68</f>
        <v>0</v>
      </c>
      <c r="DK102" s="459">
        <f>'Fiche Données'!DP68</f>
        <v>0</v>
      </c>
      <c r="DL102" s="459">
        <f>'Fiche Données'!DQ68</f>
        <v>0</v>
      </c>
      <c r="DM102" s="459">
        <f>'Fiche Données'!DR68</f>
        <v>0</v>
      </c>
      <c r="DN102" s="459">
        <f>'Fiche Données'!DS68</f>
        <v>0</v>
      </c>
      <c r="DO102" s="459">
        <f>'Fiche Données'!DT68</f>
        <v>0</v>
      </c>
      <c r="DP102" s="511">
        <f>'Fiche Données'!DU68</f>
        <v>0</v>
      </c>
    </row>
    <row r="103" spans="1:120" x14ac:dyDescent="0.25">
      <c r="A103" s="516" t="s">
        <v>418</v>
      </c>
      <c r="B103" s="459">
        <f>'Fiche Données'!G70</f>
        <v>0</v>
      </c>
      <c r="C103" s="459">
        <f>'Fiche Données'!H70</f>
        <v>0</v>
      </c>
      <c r="D103" s="459">
        <f>'Fiche Données'!I70</f>
        <v>0</v>
      </c>
      <c r="E103" s="459">
        <f>'Fiche Données'!J70</f>
        <v>0</v>
      </c>
      <c r="F103" s="459">
        <f>'Fiche Données'!K70</f>
        <v>0</v>
      </c>
      <c r="G103" s="459">
        <f>'Fiche Données'!L70</f>
        <v>0</v>
      </c>
      <c r="H103" s="459">
        <f>'Fiche Données'!M70</f>
        <v>0</v>
      </c>
      <c r="I103" s="459">
        <f>'Fiche Données'!N70</f>
        <v>0</v>
      </c>
      <c r="J103" s="459">
        <f>'Fiche Données'!O70</f>
        <v>0</v>
      </c>
      <c r="K103" s="459">
        <f>'Fiche Données'!P70</f>
        <v>0</v>
      </c>
      <c r="L103" s="459">
        <f>'Fiche Données'!Q70</f>
        <v>0</v>
      </c>
      <c r="M103" s="459">
        <f>'Fiche Données'!R70</f>
        <v>0</v>
      </c>
      <c r="N103" s="459">
        <f>'Fiche Données'!S70</f>
        <v>0</v>
      </c>
      <c r="O103" s="459">
        <f>'Fiche Données'!T70</f>
        <v>0</v>
      </c>
      <c r="P103" s="459">
        <f>'Fiche Données'!U70</f>
        <v>0</v>
      </c>
      <c r="Q103" s="459">
        <f>'Fiche Données'!V70</f>
        <v>0</v>
      </c>
      <c r="R103" s="459">
        <f>'Fiche Données'!W70</f>
        <v>0</v>
      </c>
      <c r="S103" s="459">
        <f>'Fiche Données'!X70</f>
        <v>0</v>
      </c>
      <c r="T103" s="459">
        <f>'Fiche Données'!Y70</f>
        <v>0</v>
      </c>
      <c r="U103" s="459">
        <f>'Fiche Données'!Z70</f>
        <v>0</v>
      </c>
      <c r="V103" s="459">
        <f>'Fiche Données'!AA70</f>
        <v>0</v>
      </c>
      <c r="W103" s="459">
        <f>'Fiche Données'!AB70</f>
        <v>0</v>
      </c>
      <c r="X103" s="459">
        <f>'Fiche Données'!AC70</f>
        <v>0</v>
      </c>
      <c r="Y103" s="459">
        <f>'Fiche Données'!AD70</f>
        <v>0</v>
      </c>
      <c r="Z103" s="459">
        <f>'Fiche Données'!AE70</f>
        <v>0</v>
      </c>
      <c r="AA103" s="459">
        <f>'Fiche Données'!AF70</f>
        <v>0</v>
      </c>
      <c r="AB103" s="459">
        <f>'Fiche Données'!AG70</f>
        <v>0</v>
      </c>
      <c r="AC103" s="459">
        <f>'Fiche Données'!AH70</f>
        <v>0</v>
      </c>
      <c r="AD103" s="459">
        <f>'Fiche Données'!AI70</f>
        <v>0</v>
      </c>
      <c r="AE103" s="459">
        <f>'Fiche Données'!AJ70</f>
        <v>0</v>
      </c>
      <c r="AF103" s="459">
        <f>'Fiche Données'!AK70</f>
        <v>0</v>
      </c>
      <c r="AG103" s="459">
        <f>'Fiche Données'!AL70</f>
        <v>0</v>
      </c>
      <c r="AH103" s="459">
        <f>'Fiche Données'!AM70</f>
        <v>0</v>
      </c>
      <c r="AI103" s="459">
        <f>'Fiche Données'!AN70</f>
        <v>0</v>
      </c>
      <c r="AJ103" s="459">
        <f>'Fiche Données'!AO70</f>
        <v>0</v>
      </c>
      <c r="AK103" s="459">
        <f>'Fiche Données'!AP70</f>
        <v>0</v>
      </c>
      <c r="AL103" s="459">
        <f>'Fiche Données'!AQ70</f>
        <v>0</v>
      </c>
      <c r="AM103" s="459">
        <f>'Fiche Données'!AR70</f>
        <v>0</v>
      </c>
      <c r="AN103" s="459">
        <f>'Fiche Données'!AS70</f>
        <v>0</v>
      </c>
      <c r="AO103" s="459">
        <f>'Fiche Données'!AT70</f>
        <v>0</v>
      </c>
      <c r="AP103" s="459">
        <f>'Fiche Données'!AU70</f>
        <v>0</v>
      </c>
      <c r="AQ103" s="459">
        <f>'Fiche Données'!AV70</f>
        <v>0</v>
      </c>
      <c r="AR103" s="459">
        <f>'Fiche Données'!AW70</f>
        <v>0</v>
      </c>
      <c r="AS103" s="459">
        <f>'Fiche Données'!AX70</f>
        <v>0</v>
      </c>
      <c r="AT103" s="459">
        <f>'Fiche Données'!AY70</f>
        <v>0</v>
      </c>
      <c r="AU103" s="459">
        <f>'Fiche Données'!AZ70</f>
        <v>0</v>
      </c>
      <c r="AV103" s="459">
        <f>'Fiche Données'!BA70</f>
        <v>0</v>
      </c>
      <c r="AW103" s="459">
        <f>'Fiche Données'!BB70</f>
        <v>0</v>
      </c>
      <c r="AX103" s="459">
        <f>'Fiche Données'!BC70</f>
        <v>0</v>
      </c>
      <c r="AY103" s="459">
        <f>'Fiche Données'!BD70</f>
        <v>0</v>
      </c>
      <c r="AZ103" s="459">
        <f>'Fiche Données'!BE70</f>
        <v>0</v>
      </c>
      <c r="BA103" s="459">
        <f>'Fiche Données'!BF70</f>
        <v>0</v>
      </c>
      <c r="BB103" s="459">
        <f>'Fiche Données'!BG70</f>
        <v>0</v>
      </c>
      <c r="BC103" s="459">
        <f>'Fiche Données'!BH70</f>
        <v>0</v>
      </c>
      <c r="BD103" s="459">
        <f>'Fiche Données'!BI70</f>
        <v>0</v>
      </c>
      <c r="BE103" s="459">
        <f>'Fiche Données'!BJ70</f>
        <v>0</v>
      </c>
      <c r="BF103" s="459">
        <f>'Fiche Données'!BK70</f>
        <v>0</v>
      </c>
      <c r="BG103" s="459">
        <f>'Fiche Données'!BL70</f>
        <v>0</v>
      </c>
      <c r="BH103" s="459">
        <f>'Fiche Données'!BM70</f>
        <v>0</v>
      </c>
      <c r="BI103" s="459">
        <f>'Fiche Données'!BN70</f>
        <v>0</v>
      </c>
      <c r="BJ103" s="459">
        <f>'Fiche Données'!BO70</f>
        <v>0</v>
      </c>
      <c r="BK103" s="459">
        <f>'Fiche Données'!BP70</f>
        <v>0</v>
      </c>
      <c r="BL103" s="459">
        <f>'Fiche Données'!BQ70</f>
        <v>0</v>
      </c>
      <c r="BM103" s="459">
        <f>'Fiche Données'!BR70</f>
        <v>0</v>
      </c>
      <c r="BN103" s="459">
        <f>'Fiche Données'!BS70</f>
        <v>0</v>
      </c>
      <c r="BO103" s="459">
        <f>'Fiche Données'!BT70</f>
        <v>0</v>
      </c>
      <c r="BP103" s="459">
        <f>'Fiche Données'!BU70</f>
        <v>0</v>
      </c>
      <c r="BQ103" s="459">
        <f>'Fiche Données'!BV70</f>
        <v>0</v>
      </c>
      <c r="BR103" s="459">
        <f>'Fiche Données'!BW70</f>
        <v>0</v>
      </c>
      <c r="BS103" s="459">
        <f>'Fiche Données'!BX70</f>
        <v>0</v>
      </c>
      <c r="BT103" s="459">
        <f>'Fiche Données'!BY70</f>
        <v>0</v>
      </c>
      <c r="BU103" s="459">
        <f>'Fiche Données'!BZ70</f>
        <v>0</v>
      </c>
      <c r="BV103" s="459">
        <f>'Fiche Données'!CA70</f>
        <v>0</v>
      </c>
      <c r="BW103" s="459">
        <f>'Fiche Données'!CB70</f>
        <v>0</v>
      </c>
      <c r="BX103" s="459">
        <f>'Fiche Données'!CC70</f>
        <v>0</v>
      </c>
      <c r="BY103" s="459">
        <f>'Fiche Données'!CD70</f>
        <v>0</v>
      </c>
      <c r="BZ103" s="459">
        <f>'Fiche Données'!CE70</f>
        <v>0</v>
      </c>
      <c r="CA103" s="459">
        <f>'Fiche Données'!CF70</f>
        <v>0</v>
      </c>
      <c r="CB103" s="459">
        <f>'Fiche Données'!CG70</f>
        <v>0</v>
      </c>
      <c r="CC103" s="459">
        <f>'Fiche Données'!CH70</f>
        <v>0</v>
      </c>
      <c r="CD103" s="459">
        <f>'Fiche Données'!CI70</f>
        <v>0</v>
      </c>
      <c r="CE103" s="459">
        <f>'Fiche Données'!CJ70</f>
        <v>0</v>
      </c>
      <c r="CF103" s="459">
        <f>'Fiche Données'!CK70</f>
        <v>0</v>
      </c>
      <c r="CG103" s="459">
        <f>'Fiche Données'!CL70</f>
        <v>0</v>
      </c>
      <c r="CH103" s="459">
        <f>'Fiche Données'!CM70</f>
        <v>0</v>
      </c>
      <c r="CI103" s="459">
        <f>'Fiche Données'!CN70</f>
        <v>0</v>
      </c>
      <c r="CJ103" s="459">
        <f>'Fiche Données'!CO70</f>
        <v>0</v>
      </c>
      <c r="CK103" s="459">
        <f>'Fiche Données'!CP70</f>
        <v>0</v>
      </c>
      <c r="CL103" s="459">
        <f>'Fiche Données'!CQ70</f>
        <v>0</v>
      </c>
      <c r="CM103" s="459">
        <f>'Fiche Données'!CR70</f>
        <v>0</v>
      </c>
      <c r="CN103" s="459">
        <f>'Fiche Données'!CS70</f>
        <v>0</v>
      </c>
      <c r="CO103" s="459">
        <f>'Fiche Données'!CT70</f>
        <v>0</v>
      </c>
      <c r="CP103" s="459">
        <f>'Fiche Données'!CU70</f>
        <v>0</v>
      </c>
      <c r="CQ103" s="459">
        <f>'Fiche Données'!CV70</f>
        <v>0</v>
      </c>
      <c r="CR103" s="459">
        <f>'Fiche Données'!CW70</f>
        <v>0</v>
      </c>
      <c r="CS103" s="459">
        <f>'Fiche Données'!CX70</f>
        <v>0</v>
      </c>
      <c r="CT103" s="459">
        <f>'Fiche Données'!CY70</f>
        <v>0</v>
      </c>
      <c r="CU103" s="459">
        <f>'Fiche Données'!CZ70</f>
        <v>0</v>
      </c>
      <c r="CV103" s="459">
        <f>'Fiche Données'!DA70</f>
        <v>0</v>
      </c>
      <c r="CW103" s="459">
        <f>'Fiche Données'!DB70</f>
        <v>0</v>
      </c>
      <c r="CX103" s="459">
        <f>'Fiche Données'!DC70</f>
        <v>0</v>
      </c>
      <c r="CY103" s="459">
        <f>'Fiche Données'!DD70</f>
        <v>0</v>
      </c>
      <c r="CZ103" s="459">
        <f>'Fiche Données'!DE70</f>
        <v>0</v>
      </c>
      <c r="DA103" s="459">
        <f>'Fiche Données'!DF70</f>
        <v>0</v>
      </c>
      <c r="DB103" s="459">
        <f>'Fiche Données'!DG70</f>
        <v>0</v>
      </c>
      <c r="DC103" s="459">
        <f>'Fiche Données'!DH70</f>
        <v>0</v>
      </c>
      <c r="DD103" s="459">
        <f>'Fiche Données'!DI70</f>
        <v>0</v>
      </c>
      <c r="DE103" s="459">
        <f>'Fiche Données'!DJ70</f>
        <v>0</v>
      </c>
      <c r="DF103" s="459">
        <f>'Fiche Données'!DK70</f>
        <v>0</v>
      </c>
      <c r="DG103" s="459">
        <f>'Fiche Données'!DL70</f>
        <v>0</v>
      </c>
      <c r="DH103" s="459">
        <f>'Fiche Données'!DM70</f>
        <v>0</v>
      </c>
      <c r="DI103" s="459">
        <f>'Fiche Données'!DN70</f>
        <v>0</v>
      </c>
      <c r="DJ103" s="459">
        <f>'Fiche Données'!DO70</f>
        <v>0</v>
      </c>
      <c r="DK103" s="459">
        <f>'Fiche Données'!DP70</f>
        <v>0</v>
      </c>
      <c r="DL103" s="459">
        <f>'Fiche Données'!DQ70</f>
        <v>0</v>
      </c>
      <c r="DM103" s="459">
        <f>'Fiche Données'!DR70</f>
        <v>0</v>
      </c>
      <c r="DN103" s="459">
        <f>'Fiche Données'!DS70</f>
        <v>0</v>
      </c>
      <c r="DO103" s="459">
        <f>'Fiche Données'!DT70</f>
        <v>0</v>
      </c>
      <c r="DP103" s="511">
        <f>'Fiche Données'!DU70</f>
        <v>0</v>
      </c>
    </row>
    <row r="104" spans="1:120" x14ac:dyDescent="0.25">
      <c r="A104" s="516" t="s">
        <v>445</v>
      </c>
      <c r="B104" s="459">
        <f>'Fiche Données'!G69</f>
        <v>0</v>
      </c>
      <c r="C104" s="459">
        <f>'Fiche Données'!H69</f>
        <v>0</v>
      </c>
      <c r="D104" s="459">
        <f>'Fiche Données'!I69</f>
        <v>0</v>
      </c>
      <c r="E104" s="459">
        <f>'Fiche Données'!J69</f>
        <v>0</v>
      </c>
      <c r="F104" s="459">
        <f>'Fiche Données'!K69</f>
        <v>0</v>
      </c>
      <c r="G104" s="459">
        <f>'Fiche Données'!L69</f>
        <v>0</v>
      </c>
      <c r="H104" s="459">
        <f>'Fiche Données'!M69</f>
        <v>0</v>
      </c>
      <c r="I104" s="459">
        <f>'Fiche Données'!N69</f>
        <v>0</v>
      </c>
      <c r="J104" s="459">
        <f>'Fiche Données'!O69</f>
        <v>0</v>
      </c>
      <c r="K104" s="459">
        <f>'Fiche Données'!P69</f>
        <v>0</v>
      </c>
      <c r="L104" s="459">
        <f>'Fiche Données'!Q69</f>
        <v>0</v>
      </c>
      <c r="M104" s="459">
        <f>'Fiche Données'!R69</f>
        <v>0</v>
      </c>
      <c r="N104" s="459">
        <f>'Fiche Données'!S69</f>
        <v>0</v>
      </c>
      <c r="O104" s="459">
        <f>'Fiche Données'!T69</f>
        <v>0</v>
      </c>
      <c r="P104" s="459">
        <f>'Fiche Données'!U69</f>
        <v>0</v>
      </c>
      <c r="Q104" s="459">
        <f>'Fiche Données'!V69</f>
        <v>0</v>
      </c>
      <c r="R104" s="459">
        <f>'Fiche Données'!W69</f>
        <v>0</v>
      </c>
      <c r="S104" s="459">
        <f>'Fiche Données'!X69</f>
        <v>0</v>
      </c>
      <c r="T104" s="459">
        <f>'Fiche Données'!Y69</f>
        <v>0</v>
      </c>
      <c r="U104" s="459">
        <f>'Fiche Données'!Z69</f>
        <v>0</v>
      </c>
      <c r="V104" s="459">
        <f>'Fiche Données'!AA69</f>
        <v>0</v>
      </c>
      <c r="W104" s="459">
        <f>'Fiche Données'!AB69</f>
        <v>0</v>
      </c>
      <c r="X104" s="459">
        <f>'Fiche Données'!AC69</f>
        <v>0</v>
      </c>
      <c r="Y104" s="459">
        <f>'Fiche Données'!AD69</f>
        <v>0</v>
      </c>
      <c r="Z104" s="459">
        <f>'Fiche Données'!AE69</f>
        <v>0</v>
      </c>
      <c r="AA104" s="459">
        <f>'Fiche Données'!AF69</f>
        <v>0</v>
      </c>
      <c r="AB104" s="459">
        <f>'Fiche Données'!AG69</f>
        <v>0</v>
      </c>
      <c r="AC104" s="459">
        <f>'Fiche Données'!AH69</f>
        <v>0</v>
      </c>
      <c r="AD104" s="459">
        <f>'Fiche Données'!AI69</f>
        <v>0</v>
      </c>
      <c r="AE104" s="459">
        <f>'Fiche Données'!AJ69</f>
        <v>0</v>
      </c>
      <c r="AF104" s="459">
        <f>'Fiche Données'!AK69</f>
        <v>0</v>
      </c>
      <c r="AG104" s="459">
        <f>'Fiche Données'!AL69</f>
        <v>0</v>
      </c>
      <c r="AH104" s="459">
        <f>'Fiche Données'!AM69</f>
        <v>0</v>
      </c>
      <c r="AI104" s="459">
        <f>'Fiche Données'!AN69</f>
        <v>0</v>
      </c>
      <c r="AJ104" s="459">
        <f>'Fiche Données'!AO69</f>
        <v>0</v>
      </c>
      <c r="AK104" s="459">
        <f>'Fiche Données'!AP69</f>
        <v>0</v>
      </c>
      <c r="AL104" s="459">
        <f>'Fiche Données'!AQ69</f>
        <v>0</v>
      </c>
      <c r="AM104" s="459">
        <f>'Fiche Données'!AR69</f>
        <v>0</v>
      </c>
      <c r="AN104" s="459">
        <f>'Fiche Données'!AS69</f>
        <v>0</v>
      </c>
      <c r="AO104" s="459">
        <f>'Fiche Données'!AT69</f>
        <v>0</v>
      </c>
      <c r="AP104" s="459">
        <f>'Fiche Données'!AU69</f>
        <v>0</v>
      </c>
      <c r="AQ104" s="459">
        <f>'Fiche Données'!AV69</f>
        <v>0</v>
      </c>
      <c r="AR104" s="459">
        <f>'Fiche Données'!AW69</f>
        <v>0</v>
      </c>
      <c r="AS104" s="459">
        <f>'Fiche Données'!AX69</f>
        <v>0</v>
      </c>
      <c r="AT104" s="459">
        <f>'Fiche Données'!AY69</f>
        <v>0</v>
      </c>
      <c r="AU104" s="459">
        <f>'Fiche Données'!AZ69</f>
        <v>0</v>
      </c>
      <c r="AV104" s="459">
        <f>'Fiche Données'!BA69</f>
        <v>0</v>
      </c>
      <c r="AW104" s="459">
        <f>'Fiche Données'!BB69</f>
        <v>0</v>
      </c>
      <c r="AX104" s="459">
        <f>'Fiche Données'!BC69</f>
        <v>0</v>
      </c>
      <c r="AY104" s="459">
        <f>'Fiche Données'!BD69</f>
        <v>0</v>
      </c>
      <c r="AZ104" s="459">
        <f>'Fiche Données'!BE69</f>
        <v>0</v>
      </c>
      <c r="BA104" s="459">
        <f>'Fiche Données'!BF69</f>
        <v>0</v>
      </c>
      <c r="BB104" s="459">
        <f>'Fiche Données'!BG69</f>
        <v>0</v>
      </c>
      <c r="BC104" s="459">
        <f>'Fiche Données'!BH69</f>
        <v>0</v>
      </c>
      <c r="BD104" s="459">
        <f>'Fiche Données'!BI69</f>
        <v>0</v>
      </c>
      <c r="BE104" s="459">
        <f>'Fiche Données'!BJ69</f>
        <v>0</v>
      </c>
      <c r="BF104" s="459">
        <f>'Fiche Données'!BK69</f>
        <v>0</v>
      </c>
      <c r="BG104" s="459">
        <f>'Fiche Données'!BL69</f>
        <v>0</v>
      </c>
      <c r="BH104" s="459">
        <f>'Fiche Données'!BM69</f>
        <v>0</v>
      </c>
      <c r="BI104" s="459">
        <f>'Fiche Données'!BN69</f>
        <v>0</v>
      </c>
      <c r="BJ104" s="459">
        <f>'Fiche Données'!BO69</f>
        <v>0</v>
      </c>
      <c r="BK104" s="459">
        <f>'Fiche Données'!BP69</f>
        <v>0</v>
      </c>
      <c r="BL104" s="459">
        <f>'Fiche Données'!BQ69</f>
        <v>0</v>
      </c>
      <c r="BM104" s="459">
        <f>'Fiche Données'!BR69</f>
        <v>0</v>
      </c>
      <c r="BN104" s="459">
        <f>'Fiche Données'!BS69</f>
        <v>0</v>
      </c>
      <c r="BO104" s="459">
        <f>'Fiche Données'!BT69</f>
        <v>0</v>
      </c>
      <c r="BP104" s="459">
        <f>'Fiche Données'!BU69</f>
        <v>0</v>
      </c>
      <c r="BQ104" s="459">
        <f>'Fiche Données'!BV69</f>
        <v>0</v>
      </c>
      <c r="BR104" s="459">
        <f>'Fiche Données'!BW69</f>
        <v>0</v>
      </c>
      <c r="BS104" s="459">
        <f>'Fiche Données'!BX69</f>
        <v>0</v>
      </c>
      <c r="BT104" s="459">
        <f>'Fiche Données'!BY69</f>
        <v>0</v>
      </c>
      <c r="BU104" s="459">
        <f>'Fiche Données'!BZ69</f>
        <v>0</v>
      </c>
      <c r="BV104" s="459">
        <f>'Fiche Données'!CA69</f>
        <v>0</v>
      </c>
      <c r="BW104" s="459">
        <f>'Fiche Données'!CB69</f>
        <v>0</v>
      </c>
      <c r="BX104" s="459">
        <f>'Fiche Données'!CC69</f>
        <v>0</v>
      </c>
      <c r="BY104" s="459">
        <f>'Fiche Données'!CD69</f>
        <v>0</v>
      </c>
      <c r="BZ104" s="459">
        <f>'Fiche Données'!CE69</f>
        <v>0</v>
      </c>
      <c r="CA104" s="459">
        <f>'Fiche Données'!CF69</f>
        <v>0</v>
      </c>
      <c r="CB104" s="459">
        <f>'Fiche Données'!CG69</f>
        <v>0</v>
      </c>
      <c r="CC104" s="459">
        <f>'Fiche Données'!CH69</f>
        <v>0</v>
      </c>
      <c r="CD104" s="459">
        <f>'Fiche Données'!CI69</f>
        <v>0</v>
      </c>
      <c r="CE104" s="459">
        <f>'Fiche Données'!CJ69</f>
        <v>0</v>
      </c>
      <c r="CF104" s="459">
        <f>'Fiche Données'!CK69</f>
        <v>0</v>
      </c>
      <c r="CG104" s="459">
        <f>'Fiche Données'!CL69</f>
        <v>0</v>
      </c>
      <c r="CH104" s="459">
        <f>'Fiche Données'!CM69</f>
        <v>0</v>
      </c>
      <c r="CI104" s="459">
        <f>'Fiche Données'!CN69</f>
        <v>0</v>
      </c>
      <c r="CJ104" s="459">
        <f>'Fiche Données'!CO69</f>
        <v>0</v>
      </c>
      <c r="CK104" s="459">
        <f>'Fiche Données'!CP69</f>
        <v>0</v>
      </c>
      <c r="CL104" s="459">
        <f>'Fiche Données'!CQ69</f>
        <v>0</v>
      </c>
      <c r="CM104" s="459">
        <f>'Fiche Données'!CR69</f>
        <v>0</v>
      </c>
      <c r="CN104" s="459">
        <f>'Fiche Données'!CS69</f>
        <v>0</v>
      </c>
      <c r="CO104" s="459">
        <f>'Fiche Données'!CT69</f>
        <v>0</v>
      </c>
      <c r="CP104" s="459">
        <f>'Fiche Données'!CU69</f>
        <v>0</v>
      </c>
      <c r="CQ104" s="459">
        <f>'Fiche Données'!CV69</f>
        <v>0</v>
      </c>
      <c r="CR104" s="459">
        <f>'Fiche Données'!CW69</f>
        <v>0</v>
      </c>
      <c r="CS104" s="459">
        <f>'Fiche Données'!CX69</f>
        <v>0</v>
      </c>
      <c r="CT104" s="459">
        <f>'Fiche Données'!CY69</f>
        <v>0</v>
      </c>
      <c r="CU104" s="459">
        <f>'Fiche Données'!CZ69</f>
        <v>0</v>
      </c>
      <c r="CV104" s="459">
        <f>'Fiche Données'!DA69</f>
        <v>0</v>
      </c>
      <c r="CW104" s="459">
        <f>'Fiche Données'!DB69</f>
        <v>0</v>
      </c>
      <c r="CX104" s="459">
        <f>'Fiche Données'!DC69</f>
        <v>0</v>
      </c>
      <c r="CY104" s="459">
        <f>'Fiche Données'!DD69</f>
        <v>0</v>
      </c>
      <c r="CZ104" s="459">
        <f>'Fiche Données'!DE69</f>
        <v>0</v>
      </c>
      <c r="DA104" s="459">
        <f>'Fiche Données'!DF69</f>
        <v>0</v>
      </c>
      <c r="DB104" s="459">
        <f>'Fiche Données'!DG69</f>
        <v>0</v>
      </c>
      <c r="DC104" s="459">
        <f>'Fiche Données'!DH69</f>
        <v>0</v>
      </c>
      <c r="DD104" s="459">
        <f>'Fiche Données'!DI69</f>
        <v>0</v>
      </c>
      <c r="DE104" s="459">
        <f>'Fiche Données'!DJ69</f>
        <v>0</v>
      </c>
      <c r="DF104" s="459">
        <f>'Fiche Données'!DK69</f>
        <v>0</v>
      </c>
      <c r="DG104" s="459">
        <f>'Fiche Données'!DL69</f>
        <v>0</v>
      </c>
      <c r="DH104" s="459">
        <f>'Fiche Données'!DM69</f>
        <v>0</v>
      </c>
      <c r="DI104" s="459">
        <f>'Fiche Données'!DN69</f>
        <v>0</v>
      </c>
      <c r="DJ104" s="459">
        <f>'Fiche Données'!DO69</f>
        <v>0</v>
      </c>
      <c r="DK104" s="459">
        <f>'Fiche Données'!DP69</f>
        <v>0</v>
      </c>
      <c r="DL104" s="459">
        <f>'Fiche Données'!DQ69</f>
        <v>0</v>
      </c>
      <c r="DM104" s="459">
        <f>'Fiche Données'!DR69</f>
        <v>0</v>
      </c>
      <c r="DN104" s="459">
        <f>'Fiche Données'!DS69</f>
        <v>0</v>
      </c>
      <c r="DO104" s="459">
        <f>'Fiche Données'!DT69</f>
        <v>0</v>
      </c>
      <c r="DP104" s="511">
        <f>'Fiche Données'!DU69</f>
        <v>0</v>
      </c>
    </row>
    <row r="105" spans="1:120" x14ac:dyDescent="0.25">
      <c r="A105" s="516" t="s">
        <v>420</v>
      </c>
      <c r="B105" s="459">
        <f>'Fiche Données'!G78</f>
        <v>0</v>
      </c>
      <c r="C105" s="459">
        <f>'Fiche Données'!H78</f>
        <v>0</v>
      </c>
      <c r="D105" s="459">
        <f>'Fiche Données'!I78</f>
        <v>0</v>
      </c>
      <c r="E105" s="459">
        <f>'Fiche Données'!J78</f>
        <v>0</v>
      </c>
      <c r="F105" s="459">
        <f>'Fiche Données'!K78</f>
        <v>0</v>
      </c>
      <c r="G105" s="459">
        <f>'Fiche Données'!L78</f>
        <v>0</v>
      </c>
      <c r="H105" s="459">
        <f>'Fiche Données'!M78</f>
        <v>0</v>
      </c>
      <c r="I105" s="459">
        <f>'Fiche Données'!N78</f>
        <v>0</v>
      </c>
      <c r="J105" s="459">
        <f>'Fiche Données'!O78</f>
        <v>0</v>
      </c>
      <c r="K105" s="459">
        <f>'Fiche Données'!P78</f>
        <v>0</v>
      </c>
      <c r="L105" s="459">
        <f>'Fiche Données'!Q78</f>
        <v>0</v>
      </c>
      <c r="M105" s="459">
        <f>'Fiche Données'!R78</f>
        <v>0</v>
      </c>
      <c r="N105" s="459">
        <f>'Fiche Données'!S78</f>
        <v>0</v>
      </c>
      <c r="O105" s="459">
        <f>'Fiche Données'!T78</f>
        <v>0</v>
      </c>
      <c r="P105" s="459">
        <f>'Fiche Données'!U78</f>
        <v>0</v>
      </c>
      <c r="Q105" s="459">
        <f>'Fiche Données'!V78</f>
        <v>0</v>
      </c>
      <c r="R105" s="459">
        <f>'Fiche Données'!W78</f>
        <v>0</v>
      </c>
      <c r="S105" s="459">
        <f>'Fiche Données'!X78</f>
        <v>0</v>
      </c>
      <c r="T105" s="459">
        <f>'Fiche Données'!Y78</f>
        <v>0</v>
      </c>
      <c r="U105" s="459">
        <f>'Fiche Données'!Z78</f>
        <v>0</v>
      </c>
      <c r="V105" s="459">
        <f>'Fiche Données'!AA78</f>
        <v>0</v>
      </c>
      <c r="W105" s="459">
        <f>'Fiche Données'!AB78</f>
        <v>0</v>
      </c>
      <c r="X105" s="459">
        <f>'Fiche Données'!AC78</f>
        <v>0</v>
      </c>
      <c r="Y105" s="459">
        <f>'Fiche Données'!AD78</f>
        <v>0</v>
      </c>
      <c r="Z105" s="459">
        <f>'Fiche Données'!AE78</f>
        <v>0</v>
      </c>
      <c r="AA105" s="459">
        <f>'Fiche Données'!AF78</f>
        <v>0</v>
      </c>
      <c r="AB105" s="459">
        <f>'Fiche Données'!AG78</f>
        <v>0</v>
      </c>
      <c r="AC105" s="459">
        <f>'Fiche Données'!AH78</f>
        <v>0</v>
      </c>
      <c r="AD105" s="459">
        <f>'Fiche Données'!AI78</f>
        <v>0</v>
      </c>
      <c r="AE105" s="459">
        <f>'Fiche Données'!AJ78</f>
        <v>0</v>
      </c>
      <c r="AF105" s="459">
        <f>'Fiche Données'!AK78</f>
        <v>0</v>
      </c>
      <c r="AG105" s="459">
        <f>'Fiche Données'!AL78</f>
        <v>0</v>
      </c>
      <c r="AH105" s="459">
        <f>'Fiche Données'!AM78</f>
        <v>0</v>
      </c>
      <c r="AI105" s="459">
        <f>'Fiche Données'!AN78</f>
        <v>0</v>
      </c>
      <c r="AJ105" s="459">
        <f>'Fiche Données'!AO78</f>
        <v>0</v>
      </c>
      <c r="AK105" s="459">
        <f>'Fiche Données'!AP78</f>
        <v>0</v>
      </c>
      <c r="AL105" s="459">
        <f>'Fiche Données'!AQ78</f>
        <v>0</v>
      </c>
      <c r="AM105" s="459">
        <f>'Fiche Données'!AR78</f>
        <v>0</v>
      </c>
      <c r="AN105" s="459">
        <f>'Fiche Données'!AS78</f>
        <v>0</v>
      </c>
      <c r="AO105" s="459">
        <f>'Fiche Données'!AT78</f>
        <v>0</v>
      </c>
      <c r="AP105" s="459">
        <f>'Fiche Données'!AU78</f>
        <v>0</v>
      </c>
      <c r="AQ105" s="459">
        <f>'Fiche Données'!AV78</f>
        <v>0</v>
      </c>
      <c r="AR105" s="459">
        <f>'Fiche Données'!AW78</f>
        <v>0</v>
      </c>
      <c r="AS105" s="459">
        <f>'Fiche Données'!AX78</f>
        <v>0</v>
      </c>
      <c r="AT105" s="459">
        <f>'Fiche Données'!AY78</f>
        <v>0</v>
      </c>
      <c r="AU105" s="459">
        <f>'Fiche Données'!AZ78</f>
        <v>0</v>
      </c>
      <c r="AV105" s="459">
        <f>'Fiche Données'!BA78</f>
        <v>0</v>
      </c>
      <c r="AW105" s="459">
        <f>'Fiche Données'!BB78</f>
        <v>0</v>
      </c>
      <c r="AX105" s="459">
        <f>'Fiche Données'!BC78</f>
        <v>0</v>
      </c>
      <c r="AY105" s="459">
        <f>'Fiche Données'!BD78</f>
        <v>0</v>
      </c>
      <c r="AZ105" s="459">
        <f>'Fiche Données'!BE78</f>
        <v>0</v>
      </c>
      <c r="BA105" s="459">
        <f>'Fiche Données'!BF78</f>
        <v>0</v>
      </c>
      <c r="BB105" s="459">
        <f>'Fiche Données'!BG78</f>
        <v>0</v>
      </c>
      <c r="BC105" s="459">
        <f>'Fiche Données'!BH78</f>
        <v>0</v>
      </c>
      <c r="BD105" s="459">
        <f>'Fiche Données'!BI78</f>
        <v>0</v>
      </c>
      <c r="BE105" s="459">
        <f>'Fiche Données'!BJ78</f>
        <v>0</v>
      </c>
      <c r="BF105" s="459">
        <f>'Fiche Données'!BK78</f>
        <v>0</v>
      </c>
      <c r="BG105" s="459">
        <f>'Fiche Données'!BL78</f>
        <v>0</v>
      </c>
      <c r="BH105" s="459">
        <f>'Fiche Données'!BM78</f>
        <v>0</v>
      </c>
      <c r="BI105" s="459">
        <f>'Fiche Données'!BN78</f>
        <v>0</v>
      </c>
      <c r="BJ105" s="459">
        <f>'Fiche Données'!BO78</f>
        <v>0</v>
      </c>
      <c r="BK105" s="459">
        <f>'Fiche Données'!BP78</f>
        <v>0</v>
      </c>
      <c r="BL105" s="459">
        <f>'Fiche Données'!BQ78</f>
        <v>0</v>
      </c>
      <c r="BM105" s="459">
        <f>'Fiche Données'!BR78</f>
        <v>0</v>
      </c>
      <c r="BN105" s="459">
        <f>'Fiche Données'!BS78</f>
        <v>0</v>
      </c>
      <c r="BO105" s="459">
        <f>'Fiche Données'!BT78</f>
        <v>0</v>
      </c>
      <c r="BP105" s="459">
        <f>'Fiche Données'!BU78</f>
        <v>0</v>
      </c>
      <c r="BQ105" s="459">
        <f>'Fiche Données'!BV78</f>
        <v>0</v>
      </c>
      <c r="BR105" s="459">
        <f>'Fiche Données'!BW78</f>
        <v>0</v>
      </c>
      <c r="BS105" s="459">
        <f>'Fiche Données'!BX78</f>
        <v>0</v>
      </c>
      <c r="BT105" s="459">
        <f>'Fiche Données'!BY78</f>
        <v>0</v>
      </c>
      <c r="BU105" s="459">
        <f>'Fiche Données'!BZ78</f>
        <v>0</v>
      </c>
      <c r="BV105" s="459">
        <f>'Fiche Données'!CA78</f>
        <v>0</v>
      </c>
      <c r="BW105" s="459">
        <f>'Fiche Données'!CB78</f>
        <v>0</v>
      </c>
      <c r="BX105" s="459">
        <f>'Fiche Données'!CC78</f>
        <v>0</v>
      </c>
      <c r="BY105" s="459">
        <f>'Fiche Données'!CD78</f>
        <v>0</v>
      </c>
      <c r="BZ105" s="459">
        <f>'Fiche Données'!CE78</f>
        <v>0</v>
      </c>
      <c r="CA105" s="459">
        <f>'Fiche Données'!CF78</f>
        <v>0</v>
      </c>
      <c r="CB105" s="459">
        <f>'Fiche Données'!CG78</f>
        <v>0</v>
      </c>
      <c r="CC105" s="459">
        <f>'Fiche Données'!CH78</f>
        <v>0</v>
      </c>
      <c r="CD105" s="459">
        <f>'Fiche Données'!CI78</f>
        <v>0</v>
      </c>
      <c r="CE105" s="459">
        <f>'Fiche Données'!CJ78</f>
        <v>0</v>
      </c>
      <c r="CF105" s="459">
        <f>'Fiche Données'!CK78</f>
        <v>0</v>
      </c>
      <c r="CG105" s="459">
        <f>'Fiche Données'!CL78</f>
        <v>0</v>
      </c>
      <c r="CH105" s="459">
        <f>'Fiche Données'!CM78</f>
        <v>0</v>
      </c>
      <c r="CI105" s="459">
        <f>'Fiche Données'!CN78</f>
        <v>0</v>
      </c>
      <c r="CJ105" s="459">
        <f>'Fiche Données'!CO78</f>
        <v>0</v>
      </c>
      <c r="CK105" s="459">
        <f>'Fiche Données'!CP78</f>
        <v>0</v>
      </c>
      <c r="CL105" s="459">
        <f>'Fiche Données'!CQ78</f>
        <v>0</v>
      </c>
      <c r="CM105" s="459">
        <f>'Fiche Données'!CR78</f>
        <v>0</v>
      </c>
      <c r="CN105" s="459">
        <f>'Fiche Données'!CS78</f>
        <v>0</v>
      </c>
      <c r="CO105" s="459">
        <f>'Fiche Données'!CT78</f>
        <v>0</v>
      </c>
      <c r="CP105" s="459">
        <f>'Fiche Données'!CU78</f>
        <v>0</v>
      </c>
      <c r="CQ105" s="459">
        <f>'Fiche Données'!CV78</f>
        <v>0</v>
      </c>
      <c r="CR105" s="459">
        <f>'Fiche Données'!CW78</f>
        <v>0</v>
      </c>
      <c r="CS105" s="459">
        <f>'Fiche Données'!CX78</f>
        <v>0</v>
      </c>
      <c r="CT105" s="459">
        <f>'Fiche Données'!CY78</f>
        <v>0</v>
      </c>
      <c r="CU105" s="459">
        <f>'Fiche Données'!CZ78</f>
        <v>0</v>
      </c>
      <c r="CV105" s="459">
        <f>'Fiche Données'!DA78</f>
        <v>0</v>
      </c>
      <c r="CW105" s="459">
        <f>'Fiche Données'!DB78</f>
        <v>0</v>
      </c>
      <c r="CX105" s="459">
        <f>'Fiche Données'!DC78</f>
        <v>0</v>
      </c>
      <c r="CY105" s="459">
        <f>'Fiche Données'!DD78</f>
        <v>0</v>
      </c>
      <c r="CZ105" s="459">
        <f>'Fiche Données'!DE78</f>
        <v>0</v>
      </c>
      <c r="DA105" s="459">
        <f>'Fiche Données'!DF78</f>
        <v>0</v>
      </c>
      <c r="DB105" s="459">
        <f>'Fiche Données'!DG78</f>
        <v>0</v>
      </c>
      <c r="DC105" s="459">
        <f>'Fiche Données'!DH78</f>
        <v>0</v>
      </c>
      <c r="DD105" s="459">
        <f>'Fiche Données'!DI78</f>
        <v>0</v>
      </c>
      <c r="DE105" s="459">
        <f>'Fiche Données'!DJ78</f>
        <v>0</v>
      </c>
      <c r="DF105" s="459">
        <f>'Fiche Données'!DK78</f>
        <v>0</v>
      </c>
      <c r="DG105" s="459">
        <f>'Fiche Données'!DL78</f>
        <v>0</v>
      </c>
      <c r="DH105" s="459">
        <f>'Fiche Données'!DM78</f>
        <v>0</v>
      </c>
      <c r="DI105" s="459">
        <f>'Fiche Données'!DN78</f>
        <v>0</v>
      </c>
      <c r="DJ105" s="459">
        <f>'Fiche Données'!DO78</f>
        <v>0</v>
      </c>
      <c r="DK105" s="459">
        <f>'Fiche Données'!DP78</f>
        <v>0</v>
      </c>
      <c r="DL105" s="459">
        <f>'Fiche Données'!DQ78</f>
        <v>0</v>
      </c>
      <c r="DM105" s="459">
        <f>'Fiche Données'!DR78</f>
        <v>0</v>
      </c>
      <c r="DN105" s="459">
        <f>'Fiche Données'!DS78</f>
        <v>0</v>
      </c>
      <c r="DO105" s="459">
        <f>'Fiche Données'!DT78</f>
        <v>0</v>
      </c>
      <c r="DP105" s="511">
        <f>'Fiche Données'!DU78</f>
        <v>0</v>
      </c>
    </row>
    <row r="106" spans="1:120" x14ac:dyDescent="0.25">
      <c r="A106" s="516" t="s">
        <v>421</v>
      </c>
      <c r="B106" s="459">
        <f>'Fiche Données'!G79</f>
        <v>0</v>
      </c>
      <c r="C106" s="459">
        <f>'Fiche Données'!H79</f>
        <v>0</v>
      </c>
      <c r="D106" s="459">
        <f>'Fiche Données'!I79</f>
        <v>0</v>
      </c>
      <c r="E106" s="459">
        <f>'Fiche Données'!J79</f>
        <v>0</v>
      </c>
      <c r="F106" s="459">
        <f>'Fiche Données'!K79</f>
        <v>0</v>
      </c>
      <c r="G106" s="459">
        <f>'Fiche Données'!L79</f>
        <v>0</v>
      </c>
      <c r="H106" s="459">
        <f>'Fiche Données'!M79</f>
        <v>0</v>
      </c>
      <c r="I106" s="459">
        <f>'Fiche Données'!N79</f>
        <v>0</v>
      </c>
      <c r="J106" s="459">
        <f>'Fiche Données'!O79</f>
        <v>0</v>
      </c>
      <c r="K106" s="459">
        <f>'Fiche Données'!P79</f>
        <v>0</v>
      </c>
      <c r="L106" s="459">
        <f>'Fiche Données'!Q79</f>
        <v>0</v>
      </c>
      <c r="M106" s="459">
        <f>'Fiche Données'!R79</f>
        <v>0</v>
      </c>
      <c r="N106" s="459">
        <f>'Fiche Données'!S79</f>
        <v>0</v>
      </c>
      <c r="O106" s="459">
        <f>'Fiche Données'!T79</f>
        <v>0</v>
      </c>
      <c r="P106" s="459">
        <f>'Fiche Données'!U79</f>
        <v>0</v>
      </c>
      <c r="Q106" s="459">
        <f>'Fiche Données'!V79</f>
        <v>0</v>
      </c>
      <c r="R106" s="459">
        <f>'Fiche Données'!W79</f>
        <v>0</v>
      </c>
      <c r="S106" s="459">
        <f>'Fiche Données'!X79</f>
        <v>0</v>
      </c>
      <c r="T106" s="459">
        <f>'Fiche Données'!Y79</f>
        <v>0</v>
      </c>
      <c r="U106" s="459">
        <f>'Fiche Données'!Z79</f>
        <v>0</v>
      </c>
      <c r="V106" s="459">
        <f>'Fiche Données'!AA79</f>
        <v>0</v>
      </c>
      <c r="W106" s="459">
        <f>'Fiche Données'!AB79</f>
        <v>0</v>
      </c>
      <c r="X106" s="459">
        <f>'Fiche Données'!AC79</f>
        <v>0</v>
      </c>
      <c r="Y106" s="459">
        <f>'Fiche Données'!AD79</f>
        <v>0</v>
      </c>
      <c r="Z106" s="459">
        <f>'Fiche Données'!AE79</f>
        <v>0</v>
      </c>
      <c r="AA106" s="459">
        <f>'Fiche Données'!AF79</f>
        <v>0</v>
      </c>
      <c r="AB106" s="459">
        <f>'Fiche Données'!AG79</f>
        <v>0</v>
      </c>
      <c r="AC106" s="459">
        <f>'Fiche Données'!AH79</f>
        <v>0</v>
      </c>
      <c r="AD106" s="459">
        <f>'Fiche Données'!AI79</f>
        <v>0</v>
      </c>
      <c r="AE106" s="459">
        <f>'Fiche Données'!AJ79</f>
        <v>0</v>
      </c>
      <c r="AF106" s="459">
        <f>'Fiche Données'!AK79</f>
        <v>0</v>
      </c>
      <c r="AG106" s="459">
        <f>'Fiche Données'!AL79</f>
        <v>0</v>
      </c>
      <c r="AH106" s="459">
        <f>'Fiche Données'!AM79</f>
        <v>0</v>
      </c>
      <c r="AI106" s="459">
        <f>'Fiche Données'!AN79</f>
        <v>0</v>
      </c>
      <c r="AJ106" s="459">
        <f>'Fiche Données'!AO79</f>
        <v>0</v>
      </c>
      <c r="AK106" s="459">
        <f>'Fiche Données'!AP79</f>
        <v>0</v>
      </c>
      <c r="AL106" s="459">
        <f>'Fiche Données'!AQ79</f>
        <v>0</v>
      </c>
      <c r="AM106" s="459">
        <f>'Fiche Données'!AR79</f>
        <v>0</v>
      </c>
      <c r="AN106" s="459">
        <f>'Fiche Données'!AS79</f>
        <v>0</v>
      </c>
      <c r="AO106" s="459">
        <f>'Fiche Données'!AT79</f>
        <v>0</v>
      </c>
      <c r="AP106" s="459">
        <f>'Fiche Données'!AU79</f>
        <v>0</v>
      </c>
      <c r="AQ106" s="459">
        <f>'Fiche Données'!AV79</f>
        <v>0</v>
      </c>
      <c r="AR106" s="459">
        <f>'Fiche Données'!AW79</f>
        <v>0</v>
      </c>
      <c r="AS106" s="459">
        <f>'Fiche Données'!AX79</f>
        <v>0</v>
      </c>
      <c r="AT106" s="459">
        <f>'Fiche Données'!AY79</f>
        <v>0</v>
      </c>
      <c r="AU106" s="459">
        <f>'Fiche Données'!AZ79</f>
        <v>0</v>
      </c>
      <c r="AV106" s="459">
        <f>'Fiche Données'!BA79</f>
        <v>0</v>
      </c>
      <c r="AW106" s="459">
        <f>'Fiche Données'!BB79</f>
        <v>0</v>
      </c>
      <c r="AX106" s="459">
        <f>'Fiche Données'!BC79</f>
        <v>0</v>
      </c>
      <c r="AY106" s="459">
        <f>'Fiche Données'!BD79</f>
        <v>0</v>
      </c>
      <c r="AZ106" s="459">
        <f>'Fiche Données'!BE79</f>
        <v>0</v>
      </c>
      <c r="BA106" s="459">
        <f>'Fiche Données'!BF79</f>
        <v>0</v>
      </c>
      <c r="BB106" s="459">
        <f>'Fiche Données'!BG79</f>
        <v>0</v>
      </c>
      <c r="BC106" s="459">
        <f>'Fiche Données'!BH79</f>
        <v>0</v>
      </c>
      <c r="BD106" s="459">
        <f>'Fiche Données'!BI79</f>
        <v>0</v>
      </c>
      <c r="BE106" s="459">
        <f>'Fiche Données'!BJ79</f>
        <v>0</v>
      </c>
      <c r="BF106" s="459">
        <f>'Fiche Données'!BK79</f>
        <v>0</v>
      </c>
      <c r="BG106" s="459">
        <f>'Fiche Données'!BL79</f>
        <v>0</v>
      </c>
      <c r="BH106" s="459">
        <f>'Fiche Données'!BM79</f>
        <v>0</v>
      </c>
      <c r="BI106" s="459">
        <f>'Fiche Données'!BN79</f>
        <v>0</v>
      </c>
      <c r="BJ106" s="459">
        <f>'Fiche Données'!BO79</f>
        <v>0</v>
      </c>
      <c r="BK106" s="459">
        <f>'Fiche Données'!BP79</f>
        <v>0</v>
      </c>
      <c r="BL106" s="459">
        <f>'Fiche Données'!BQ79</f>
        <v>0</v>
      </c>
      <c r="BM106" s="459">
        <f>'Fiche Données'!BR79</f>
        <v>0</v>
      </c>
      <c r="BN106" s="459">
        <f>'Fiche Données'!BS79</f>
        <v>0</v>
      </c>
      <c r="BO106" s="459">
        <f>'Fiche Données'!BT79</f>
        <v>0</v>
      </c>
      <c r="BP106" s="459">
        <f>'Fiche Données'!BU79</f>
        <v>0</v>
      </c>
      <c r="BQ106" s="459">
        <f>'Fiche Données'!BV79</f>
        <v>0</v>
      </c>
      <c r="BR106" s="459">
        <f>'Fiche Données'!BW79</f>
        <v>0</v>
      </c>
      <c r="BS106" s="459">
        <f>'Fiche Données'!BX79</f>
        <v>0</v>
      </c>
      <c r="BT106" s="459">
        <f>'Fiche Données'!BY79</f>
        <v>0</v>
      </c>
      <c r="BU106" s="459">
        <f>'Fiche Données'!BZ79</f>
        <v>0</v>
      </c>
      <c r="BV106" s="459">
        <f>'Fiche Données'!CA79</f>
        <v>0</v>
      </c>
      <c r="BW106" s="459">
        <f>'Fiche Données'!CB79</f>
        <v>0</v>
      </c>
      <c r="BX106" s="459">
        <f>'Fiche Données'!CC79</f>
        <v>0</v>
      </c>
      <c r="BY106" s="459">
        <f>'Fiche Données'!CD79</f>
        <v>0</v>
      </c>
      <c r="BZ106" s="459">
        <f>'Fiche Données'!CE79</f>
        <v>0</v>
      </c>
      <c r="CA106" s="459">
        <f>'Fiche Données'!CF79</f>
        <v>0</v>
      </c>
      <c r="CB106" s="459">
        <f>'Fiche Données'!CG79</f>
        <v>0</v>
      </c>
      <c r="CC106" s="459">
        <f>'Fiche Données'!CH79</f>
        <v>0</v>
      </c>
      <c r="CD106" s="459">
        <f>'Fiche Données'!CI79</f>
        <v>0</v>
      </c>
      <c r="CE106" s="459">
        <f>'Fiche Données'!CJ79</f>
        <v>0</v>
      </c>
      <c r="CF106" s="459">
        <f>'Fiche Données'!CK79</f>
        <v>0</v>
      </c>
      <c r="CG106" s="459">
        <f>'Fiche Données'!CL79</f>
        <v>0</v>
      </c>
      <c r="CH106" s="459">
        <f>'Fiche Données'!CM79</f>
        <v>0</v>
      </c>
      <c r="CI106" s="459">
        <f>'Fiche Données'!CN79</f>
        <v>0</v>
      </c>
      <c r="CJ106" s="459">
        <f>'Fiche Données'!CO79</f>
        <v>0</v>
      </c>
      <c r="CK106" s="459">
        <f>'Fiche Données'!CP79</f>
        <v>0</v>
      </c>
      <c r="CL106" s="459">
        <f>'Fiche Données'!CQ79</f>
        <v>0</v>
      </c>
      <c r="CM106" s="459">
        <f>'Fiche Données'!CR79</f>
        <v>0</v>
      </c>
      <c r="CN106" s="459">
        <f>'Fiche Données'!CS79</f>
        <v>0</v>
      </c>
      <c r="CO106" s="459">
        <f>'Fiche Données'!CT79</f>
        <v>0</v>
      </c>
      <c r="CP106" s="459">
        <f>'Fiche Données'!CU79</f>
        <v>0</v>
      </c>
      <c r="CQ106" s="459">
        <f>'Fiche Données'!CV79</f>
        <v>0</v>
      </c>
      <c r="CR106" s="459">
        <f>'Fiche Données'!CW79</f>
        <v>0</v>
      </c>
      <c r="CS106" s="459">
        <f>'Fiche Données'!CX79</f>
        <v>0</v>
      </c>
      <c r="CT106" s="459">
        <f>'Fiche Données'!CY79</f>
        <v>0</v>
      </c>
      <c r="CU106" s="459">
        <f>'Fiche Données'!CZ79</f>
        <v>0</v>
      </c>
      <c r="CV106" s="459">
        <f>'Fiche Données'!DA79</f>
        <v>0</v>
      </c>
      <c r="CW106" s="459">
        <f>'Fiche Données'!DB79</f>
        <v>0</v>
      </c>
      <c r="CX106" s="459">
        <f>'Fiche Données'!DC79</f>
        <v>0</v>
      </c>
      <c r="CY106" s="459">
        <f>'Fiche Données'!DD79</f>
        <v>0</v>
      </c>
      <c r="CZ106" s="459">
        <f>'Fiche Données'!DE79</f>
        <v>0</v>
      </c>
      <c r="DA106" s="459">
        <f>'Fiche Données'!DF79</f>
        <v>0</v>
      </c>
      <c r="DB106" s="459">
        <f>'Fiche Données'!DG79</f>
        <v>0</v>
      </c>
      <c r="DC106" s="459">
        <f>'Fiche Données'!DH79</f>
        <v>0</v>
      </c>
      <c r="DD106" s="459">
        <f>'Fiche Données'!DI79</f>
        <v>0</v>
      </c>
      <c r="DE106" s="459">
        <f>'Fiche Données'!DJ79</f>
        <v>0</v>
      </c>
      <c r="DF106" s="459">
        <f>'Fiche Données'!DK79</f>
        <v>0</v>
      </c>
      <c r="DG106" s="459">
        <f>'Fiche Données'!DL79</f>
        <v>0</v>
      </c>
      <c r="DH106" s="459">
        <f>'Fiche Données'!DM79</f>
        <v>0</v>
      </c>
      <c r="DI106" s="459">
        <f>'Fiche Données'!DN79</f>
        <v>0</v>
      </c>
      <c r="DJ106" s="459">
        <f>'Fiche Données'!DO79</f>
        <v>0</v>
      </c>
      <c r="DK106" s="459">
        <f>'Fiche Données'!DP79</f>
        <v>0</v>
      </c>
      <c r="DL106" s="459">
        <f>'Fiche Données'!DQ79</f>
        <v>0</v>
      </c>
      <c r="DM106" s="459">
        <f>'Fiche Données'!DR79</f>
        <v>0</v>
      </c>
      <c r="DN106" s="459">
        <f>'Fiche Données'!DS79</f>
        <v>0</v>
      </c>
      <c r="DO106" s="459">
        <f>'Fiche Données'!DT79</f>
        <v>0</v>
      </c>
      <c r="DP106" s="511">
        <f>'Fiche Données'!DU79</f>
        <v>0</v>
      </c>
    </row>
    <row r="107" spans="1:120" x14ac:dyDescent="0.25">
      <c r="A107" s="516"/>
      <c r="DP107" s="511"/>
    </row>
    <row r="108" spans="1:120" x14ac:dyDescent="0.25">
      <c r="A108" s="517" t="s">
        <v>425</v>
      </c>
      <c r="DP108" s="511"/>
    </row>
    <row r="109" spans="1:120" x14ac:dyDescent="0.25">
      <c r="A109" s="516" t="s">
        <v>285</v>
      </c>
      <c r="B109" s="459">
        <f>'Fiche Données'!G92</f>
        <v>2000</v>
      </c>
      <c r="C109" s="459">
        <f>'Fiche Données'!H92</f>
        <v>1800</v>
      </c>
      <c r="D109" s="459">
        <f>'Fiche Données'!I92</f>
        <v>1000</v>
      </c>
      <c r="E109" s="459">
        <f>'Fiche Données'!J92</f>
        <v>800</v>
      </c>
      <c r="F109" s="459">
        <f>'Fiche Données'!K92</f>
        <v>0</v>
      </c>
      <c r="G109" s="459">
        <f>'Fiche Données'!L92</f>
        <v>0</v>
      </c>
      <c r="H109" s="459">
        <f>'Fiche Données'!M92</f>
        <v>0</v>
      </c>
      <c r="I109" s="459">
        <f>'Fiche Données'!N92</f>
        <v>0</v>
      </c>
      <c r="J109" s="459">
        <f>'Fiche Données'!O92</f>
        <v>0</v>
      </c>
      <c r="K109" s="459">
        <f>'Fiche Données'!P92</f>
        <v>0</v>
      </c>
      <c r="L109" s="459">
        <f>'Fiche Données'!Q92</f>
        <v>0</v>
      </c>
      <c r="M109" s="459">
        <f>'Fiche Données'!R92</f>
        <v>0</v>
      </c>
      <c r="N109" s="459">
        <f>'Fiche Données'!S92</f>
        <v>0</v>
      </c>
      <c r="O109" s="459">
        <f>'Fiche Données'!T92</f>
        <v>0</v>
      </c>
      <c r="P109" s="459">
        <f>'Fiche Données'!U92</f>
        <v>0</v>
      </c>
      <c r="Q109" s="459">
        <f>'Fiche Données'!V92</f>
        <v>0</v>
      </c>
      <c r="R109" s="459">
        <f>'Fiche Données'!W92</f>
        <v>0</v>
      </c>
      <c r="S109" s="459">
        <f>'Fiche Données'!X92</f>
        <v>0</v>
      </c>
      <c r="T109" s="459">
        <f>'Fiche Données'!Y92</f>
        <v>0</v>
      </c>
      <c r="U109" s="459">
        <f>'Fiche Données'!Z92</f>
        <v>0</v>
      </c>
      <c r="V109" s="459">
        <f>'Fiche Données'!AA92</f>
        <v>0</v>
      </c>
      <c r="W109" s="459">
        <f>'Fiche Données'!AB92</f>
        <v>0</v>
      </c>
      <c r="X109" s="459">
        <f>'Fiche Données'!AC92</f>
        <v>0</v>
      </c>
      <c r="Y109" s="459">
        <f>'Fiche Données'!AD92</f>
        <v>0</v>
      </c>
      <c r="Z109" s="459">
        <f>'Fiche Données'!AE92</f>
        <v>0</v>
      </c>
      <c r="AA109" s="459">
        <f>'Fiche Données'!AF92</f>
        <v>0</v>
      </c>
      <c r="AB109" s="459">
        <f>'Fiche Données'!AG92</f>
        <v>0</v>
      </c>
      <c r="AC109" s="459">
        <f>'Fiche Données'!AH92</f>
        <v>0</v>
      </c>
      <c r="AD109" s="459">
        <f>'Fiche Données'!AI92</f>
        <v>0</v>
      </c>
      <c r="AE109" s="459">
        <f>'Fiche Données'!AJ92</f>
        <v>0</v>
      </c>
      <c r="AF109" s="459">
        <f>'Fiche Données'!AK92</f>
        <v>0</v>
      </c>
      <c r="AG109" s="459">
        <f>'Fiche Données'!AL92</f>
        <v>0</v>
      </c>
      <c r="AH109" s="459">
        <f>'Fiche Données'!AM92</f>
        <v>0</v>
      </c>
      <c r="AI109" s="459">
        <f>'Fiche Données'!AN92</f>
        <v>0</v>
      </c>
      <c r="AJ109" s="459">
        <f>'Fiche Données'!AO92</f>
        <v>0</v>
      </c>
      <c r="AK109" s="459">
        <f>'Fiche Données'!AP92</f>
        <v>0</v>
      </c>
      <c r="AL109" s="459">
        <f>'Fiche Données'!AQ92</f>
        <v>0</v>
      </c>
      <c r="AM109" s="459">
        <f>'Fiche Données'!AR92</f>
        <v>0</v>
      </c>
      <c r="AN109" s="459">
        <f>'Fiche Données'!AS92</f>
        <v>0</v>
      </c>
      <c r="AO109" s="459">
        <f>'Fiche Données'!AT92</f>
        <v>0</v>
      </c>
      <c r="AP109" s="459">
        <f>'Fiche Données'!AU92</f>
        <v>0</v>
      </c>
      <c r="AQ109" s="459">
        <f>'Fiche Données'!AV92</f>
        <v>0</v>
      </c>
      <c r="AR109" s="459">
        <f>'Fiche Données'!AW92</f>
        <v>0</v>
      </c>
      <c r="AS109" s="459">
        <f>'Fiche Données'!AX92</f>
        <v>0</v>
      </c>
      <c r="AT109" s="459">
        <f>'Fiche Données'!AY92</f>
        <v>0</v>
      </c>
      <c r="AU109" s="459">
        <f>'Fiche Données'!AZ92</f>
        <v>0</v>
      </c>
      <c r="AV109" s="459">
        <f>'Fiche Données'!BA92</f>
        <v>0</v>
      </c>
      <c r="AW109" s="459">
        <f>'Fiche Données'!BB92</f>
        <v>0</v>
      </c>
      <c r="AX109" s="459">
        <f>'Fiche Données'!BC92</f>
        <v>0</v>
      </c>
      <c r="AY109" s="459">
        <f>'Fiche Données'!BD92</f>
        <v>0</v>
      </c>
      <c r="AZ109" s="459">
        <f>'Fiche Données'!BE92</f>
        <v>0</v>
      </c>
      <c r="BA109" s="459">
        <f>'Fiche Données'!BF92</f>
        <v>0</v>
      </c>
      <c r="BB109" s="459">
        <f>'Fiche Données'!BG92</f>
        <v>0</v>
      </c>
      <c r="BC109" s="459">
        <f>'Fiche Données'!BH92</f>
        <v>0</v>
      </c>
      <c r="BD109" s="459">
        <f>'Fiche Données'!BI92</f>
        <v>0</v>
      </c>
      <c r="BE109" s="459">
        <f>'Fiche Données'!BJ92</f>
        <v>0</v>
      </c>
      <c r="BF109" s="459">
        <f>'Fiche Données'!BK92</f>
        <v>0</v>
      </c>
      <c r="BG109" s="459">
        <f>'Fiche Données'!BL92</f>
        <v>0</v>
      </c>
      <c r="BH109" s="459">
        <f>'Fiche Données'!BM92</f>
        <v>0</v>
      </c>
      <c r="BI109" s="459">
        <f>'Fiche Données'!BN92</f>
        <v>0</v>
      </c>
      <c r="BJ109" s="459">
        <f>'Fiche Données'!BO92</f>
        <v>0</v>
      </c>
      <c r="BK109" s="459">
        <f>'Fiche Données'!BP92</f>
        <v>0</v>
      </c>
      <c r="BL109" s="459">
        <f>'Fiche Données'!BQ92</f>
        <v>0</v>
      </c>
      <c r="BM109" s="459">
        <f>'Fiche Données'!BR92</f>
        <v>0</v>
      </c>
      <c r="BN109" s="459">
        <f>'Fiche Données'!BS92</f>
        <v>0</v>
      </c>
      <c r="BO109" s="459">
        <f>'Fiche Données'!BT92</f>
        <v>0</v>
      </c>
      <c r="BP109" s="459">
        <f>'Fiche Données'!BU92</f>
        <v>0</v>
      </c>
      <c r="BQ109" s="459">
        <f>'Fiche Données'!BV92</f>
        <v>0</v>
      </c>
      <c r="BR109" s="459">
        <f>'Fiche Données'!BW92</f>
        <v>0</v>
      </c>
      <c r="BS109" s="459">
        <f>'Fiche Données'!BX92</f>
        <v>0</v>
      </c>
      <c r="BT109" s="459">
        <f>'Fiche Données'!BY92</f>
        <v>0</v>
      </c>
      <c r="BU109" s="459">
        <f>'Fiche Données'!BZ92</f>
        <v>0</v>
      </c>
      <c r="BV109" s="459">
        <f>'Fiche Données'!CA92</f>
        <v>0</v>
      </c>
      <c r="BW109" s="459">
        <f>'Fiche Données'!CB92</f>
        <v>0</v>
      </c>
      <c r="BX109" s="459">
        <f>'Fiche Données'!CC92</f>
        <v>0</v>
      </c>
      <c r="BY109" s="459">
        <f>'Fiche Données'!CD92</f>
        <v>0</v>
      </c>
      <c r="BZ109" s="459">
        <f>'Fiche Données'!CE92</f>
        <v>0</v>
      </c>
      <c r="CA109" s="459">
        <f>'Fiche Données'!CF92</f>
        <v>0</v>
      </c>
      <c r="CB109" s="459">
        <f>'Fiche Données'!CG92</f>
        <v>0</v>
      </c>
      <c r="CC109" s="459">
        <f>'Fiche Données'!CH92</f>
        <v>0</v>
      </c>
      <c r="CD109" s="459">
        <f>'Fiche Données'!CI92</f>
        <v>0</v>
      </c>
      <c r="CE109" s="459">
        <f>'Fiche Données'!CJ92</f>
        <v>0</v>
      </c>
      <c r="CF109" s="459">
        <f>'Fiche Données'!CK92</f>
        <v>0</v>
      </c>
      <c r="CG109" s="459">
        <f>'Fiche Données'!CL92</f>
        <v>0</v>
      </c>
      <c r="CH109" s="459">
        <f>'Fiche Données'!CM92</f>
        <v>0</v>
      </c>
      <c r="CI109" s="459">
        <f>'Fiche Données'!CN92</f>
        <v>0</v>
      </c>
      <c r="CJ109" s="459">
        <f>'Fiche Données'!CO92</f>
        <v>0</v>
      </c>
      <c r="CK109" s="459">
        <f>'Fiche Données'!CP92</f>
        <v>0</v>
      </c>
      <c r="CL109" s="459">
        <f>'Fiche Données'!CQ92</f>
        <v>0</v>
      </c>
      <c r="CM109" s="459">
        <f>'Fiche Données'!CR92</f>
        <v>0</v>
      </c>
      <c r="CN109" s="459">
        <f>'Fiche Données'!CS92</f>
        <v>0</v>
      </c>
      <c r="CO109" s="459">
        <f>'Fiche Données'!CT92</f>
        <v>0</v>
      </c>
      <c r="CP109" s="459">
        <f>'Fiche Données'!CU92</f>
        <v>0</v>
      </c>
      <c r="CQ109" s="459">
        <f>'Fiche Données'!CV92</f>
        <v>0</v>
      </c>
      <c r="CR109" s="459">
        <f>'Fiche Données'!CW92</f>
        <v>0</v>
      </c>
      <c r="CS109" s="459">
        <f>'Fiche Données'!CX92</f>
        <v>0</v>
      </c>
      <c r="CT109" s="459">
        <f>'Fiche Données'!CY92</f>
        <v>0</v>
      </c>
      <c r="CU109" s="459">
        <f>'Fiche Données'!CZ92</f>
        <v>0</v>
      </c>
      <c r="CV109" s="459">
        <f>'Fiche Données'!DA92</f>
        <v>0</v>
      </c>
      <c r="CW109" s="459">
        <f>'Fiche Données'!DB92</f>
        <v>0</v>
      </c>
      <c r="CX109" s="459">
        <f>'Fiche Données'!DC92</f>
        <v>0</v>
      </c>
      <c r="CY109" s="459">
        <f>'Fiche Données'!DD92</f>
        <v>0</v>
      </c>
      <c r="CZ109" s="459">
        <f>'Fiche Données'!DE92</f>
        <v>0</v>
      </c>
      <c r="DA109" s="459">
        <f>'Fiche Données'!DF92</f>
        <v>0</v>
      </c>
      <c r="DB109" s="459">
        <f>'Fiche Données'!DG92</f>
        <v>0</v>
      </c>
      <c r="DC109" s="459">
        <f>'Fiche Données'!DH92</f>
        <v>0</v>
      </c>
      <c r="DD109" s="459">
        <f>'Fiche Données'!DI92</f>
        <v>0</v>
      </c>
      <c r="DE109" s="459">
        <f>'Fiche Données'!DJ92</f>
        <v>0</v>
      </c>
      <c r="DF109" s="459">
        <f>'Fiche Données'!DK92</f>
        <v>0</v>
      </c>
      <c r="DG109" s="459">
        <f>'Fiche Données'!DL92</f>
        <v>0</v>
      </c>
      <c r="DH109" s="459">
        <f>'Fiche Données'!DM92</f>
        <v>0</v>
      </c>
      <c r="DI109" s="459">
        <f>'Fiche Données'!DN92</f>
        <v>0</v>
      </c>
      <c r="DJ109" s="459">
        <f>'Fiche Données'!DO92</f>
        <v>0</v>
      </c>
      <c r="DK109" s="459">
        <f>'Fiche Données'!DP92</f>
        <v>0</v>
      </c>
      <c r="DL109" s="459">
        <f>'Fiche Données'!DQ92</f>
        <v>0</v>
      </c>
      <c r="DM109" s="459">
        <f>'Fiche Données'!DR92</f>
        <v>0</v>
      </c>
      <c r="DN109" s="459">
        <f>'Fiche Données'!DS92</f>
        <v>0</v>
      </c>
      <c r="DO109" s="459">
        <f>'Fiche Données'!DT92</f>
        <v>0</v>
      </c>
      <c r="DP109" s="511">
        <f>'Fiche Données'!DU92</f>
        <v>0</v>
      </c>
    </row>
    <row r="110" spans="1:120" x14ac:dyDescent="0.25">
      <c r="A110" s="516" t="s">
        <v>55</v>
      </c>
      <c r="B110" s="459">
        <f>'Fiche Données'!G93</f>
        <v>20</v>
      </c>
      <c r="C110" s="459">
        <f>'Fiche Données'!H93</f>
        <v>20</v>
      </c>
      <c r="D110" s="459">
        <f>'Fiche Données'!I93</f>
        <v>20</v>
      </c>
      <c r="E110" s="459">
        <f>'Fiche Données'!J93</f>
        <v>20</v>
      </c>
      <c r="F110" s="459">
        <f>'Fiche Données'!K93</f>
        <v>0</v>
      </c>
      <c r="G110" s="459">
        <f>'Fiche Données'!L93</f>
        <v>0</v>
      </c>
      <c r="H110" s="459">
        <f>'Fiche Données'!M93</f>
        <v>0</v>
      </c>
      <c r="I110" s="459">
        <f>'Fiche Données'!N93</f>
        <v>0</v>
      </c>
      <c r="J110" s="459">
        <f>'Fiche Données'!O93</f>
        <v>0</v>
      </c>
      <c r="K110" s="459">
        <f>'Fiche Données'!P93</f>
        <v>0</v>
      </c>
      <c r="L110" s="459">
        <f>'Fiche Données'!Q93</f>
        <v>0</v>
      </c>
      <c r="M110" s="459">
        <f>'Fiche Données'!R93</f>
        <v>0</v>
      </c>
      <c r="N110" s="459">
        <f>'Fiche Données'!S93</f>
        <v>0</v>
      </c>
      <c r="O110" s="459">
        <f>'Fiche Données'!T93</f>
        <v>0</v>
      </c>
      <c r="P110" s="459">
        <f>'Fiche Données'!U93</f>
        <v>0</v>
      </c>
      <c r="Q110" s="459">
        <f>'Fiche Données'!V93</f>
        <v>0</v>
      </c>
      <c r="R110" s="459">
        <f>'Fiche Données'!W93</f>
        <v>0</v>
      </c>
      <c r="S110" s="459">
        <f>'Fiche Données'!X93</f>
        <v>0</v>
      </c>
      <c r="T110" s="459">
        <f>'Fiche Données'!Y93</f>
        <v>0</v>
      </c>
      <c r="U110" s="459">
        <f>'Fiche Données'!Z93</f>
        <v>0</v>
      </c>
      <c r="V110" s="459">
        <f>'Fiche Données'!AA93</f>
        <v>0</v>
      </c>
      <c r="W110" s="459">
        <f>'Fiche Données'!AB93</f>
        <v>0</v>
      </c>
      <c r="X110" s="459">
        <f>'Fiche Données'!AC93</f>
        <v>0</v>
      </c>
      <c r="Y110" s="459">
        <f>'Fiche Données'!AD93</f>
        <v>0</v>
      </c>
      <c r="Z110" s="459">
        <f>'Fiche Données'!AE93</f>
        <v>0</v>
      </c>
      <c r="AA110" s="459">
        <f>'Fiche Données'!AF93</f>
        <v>0</v>
      </c>
      <c r="AB110" s="459">
        <f>'Fiche Données'!AG93</f>
        <v>0</v>
      </c>
      <c r="AC110" s="459">
        <f>'Fiche Données'!AH93</f>
        <v>0</v>
      </c>
      <c r="AD110" s="459">
        <f>'Fiche Données'!AI93</f>
        <v>0</v>
      </c>
      <c r="AE110" s="459">
        <f>'Fiche Données'!AJ93</f>
        <v>0</v>
      </c>
      <c r="AF110" s="459">
        <f>'Fiche Données'!AK93</f>
        <v>0</v>
      </c>
      <c r="AG110" s="459">
        <f>'Fiche Données'!AL93</f>
        <v>0</v>
      </c>
      <c r="AH110" s="459">
        <f>'Fiche Données'!AM93</f>
        <v>0</v>
      </c>
      <c r="AI110" s="459">
        <f>'Fiche Données'!AN93</f>
        <v>0</v>
      </c>
      <c r="AJ110" s="459">
        <f>'Fiche Données'!AO93</f>
        <v>0</v>
      </c>
      <c r="AK110" s="459">
        <f>'Fiche Données'!AP93</f>
        <v>0</v>
      </c>
      <c r="AL110" s="459">
        <f>'Fiche Données'!AQ93</f>
        <v>0</v>
      </c>
      <c r="AM110" s="459">
        <f>'Fiche Données'!AR93</f>
        <v>0</v>
      </c>
      <c r="AN110" s="459">
        <f>'Fiche Données'!AS93</f>
        <v>0</v>
      </c>
      <c r="AO110" s="459">
        <f>'Fiche Données'!AT93</f>
        <v>0</v>
      </c>
      <c r="AP110" s="459">
        <f>'Fiche Données'!AU93</f>
        <v>0</v>
      </c>
      <c r="AQ110" s="459">
        <f>'Fiche Données'!AV93</f>
        <v>0</v>
      </c>
      <c r="AR110" s="459">
        <f>'Fiche Données'!AW93</f>
        <v>0</v>
      </c>
      <c r="AS110" s="459">
        <f>'Fiche Données'!AX93</f>
        <v>0</v>
      </c>
      <c r="AT110" s="459">
        <f>'Fiche Données'!AY93</f>
        <v>0</v>
      </c>
      <c r="AU110" s="459">
        <f>'Fiche Données'!AZ93</f>
        <v>0</v>
      </c>
      <c r="AV110" s="459">
        <f>'Fiche Données'!BA93</f>
        <v>0</v>
      </c>
      <c r="AW110" s="459">
        <f>'Fiche Données'!BB93</f>
        <v>0</v>
      </c>
      <c r="AX110" s="459">
        <f>'Fiche Données'!BC93</f>
        <v>0</v>
      </c>
      <c r="AY110" s="459">
        <f>'Fiche Données'!BD93</f>
        <v>0</v>
      </c>
      <c r="AZ110" s="459">
        <f>'Fiche Données'!BE93</f>
        <v>0</v>
      </c>
      <c r="BA110" s="459">
        <f>'Fiche Données'!BF93</f>
        <v>0</v>
      </c>
      <c r="BB110" s="459">
        <f>'Fiche Données'!BG93</f>
        <v>0</v>
      </c>
      <c r="BC110" s="459">
        <f>'Fiche Données'!BH93</f>
        <v>0</v>
      </c>
      <c r="BD110" s="459">
        <f>'Fiche Données'!BI93</f>
        <v>0</v>
      </c>
      <c r="BE110" s="459">
        <f>'Fiche Données'!BJ93</f>
        <v>0</v>
      </c>
      <c r="BF110" s="459">
        <f>'Fiche Données'!BK93</f>
        <v>0</v>
      </c>
      <c r="BG110" s="459">
        <f>'Fiche Données'!BL93</f>
        <v>0</v>
      </c>
      <c r="BH110" s="459">
        <f>'Fiche Données'!BM93</f>
        <v>0</v>
      </c>
      <c r="BI110" s="459">
        <f>'Fiche Données'!BN93</f>
        <v>0</v>
      </c>
      <c r="BJ110" s="459">
        <f>'Fiche Données'!BO93</f>
        <v>0</v>
      </c>
      <c r="BK110" s="459">
        <f>'Fiche Données'!BP93</f>
        <v>0</v>
      </c>
      <c r="BL110" s="459">
        <f>'Fiche Données'!BQ93</f>
        <v>0</v>
      </c>
      <c r="BM110" s="459">
        <f>'Fiche Données'!BR93</f>
        <v>0</v>
      </c>
      <c r="BN110" s="459">
        <f>'Fiche Données'!BS93</f>
        <v>0</v>
      </c>
      <c r="BO110" s="459">
        <f>'Fiche Données'!BT93</f>
        <v>0</v>
      </c>
      <c r="BP110" s="459">
        <f>'Fiche Données'!BU93</f>
        <v>0</v>
      </c>
      <c r="BQ110" s="459">
        <f>'Fiche Données'!BV93</f>
        <v>0</v>
      </c>
      <c r="BR110" s="459">
        <f>'Fiche Données'!BW93</f>
        <v>0</v>
      </c>
      <c r="BS110" s="459">
        <f>'Fiche Données'!BX93</f>
        <v>0</v>
      </c>
      <c r="BT110" s="459">
        <f>'Fiche Données'!BY93</f>
        <v>0</v>
      </c>
      <c r="BU110" s="459">
        <f>'Fiche Données'!BZ93</f>
        <v>0</v>
      </c>
      <c r="BV110" s="459">
        <f>'Fiche Données'!CA93</f>
        <v>0</v>
      </c>
      <c r="BW110" s="459">
        <f>'Fiche Données'!CB93</f>
        <v>0</v>
      </c>
      <c r="BX110" s="459">
        <f>'Fiche Données'!CC93</f>
        <v>0</v>
      </c>
      <c r="BY110" s="459">
        <f>'Fiche Données'!CD93</f>
        <v>0</v>
      </c>
      <c r="BZ110" s="459">
        <f>'Fiche Données'!CE93</f>
        <v>0</v>
      </c>
      <c r="CA110" s="459">
        <f>'Fiche Données'!CF93</f>
        <v>0</v>
      </c>
      <c r="CB110" s="459">
        <f>'Fiche Données'!CG93</f>
        <v>0</v>
      </c>
      <c r="CC110" s="459">
        <f>'Fiche Données'!CH93</f>
        <v>0</v>
      </c>
      <c r="CD110" s="459">
        <f>'Fiche Données'!CI93</f>
        <v>0</v>
      </c>
      <c r="CE110" s="459">
        <f>'Fiche Données'!CJ93</f>
        <v>0</v>
      </c>
      <c r="CF110" s="459">
        <f>'Fiche Données'!CK93</f>
        <v>0</v>
      </c>
      <c r="CG110" s="459">
        <f>'Fiche Données'!CL93</f>
        <v>0</v>
      </c>
      <c r="CH110" s="459">
        <f>'Fiche Données'!CM93</f>
        <v>0</v>
      </c>
      <c r="CI110" s="459">
        <f>'Fiche Données'!CN93</f>
        <v>0</v>
      </c>
      <c r="CJ110" s="459">
        <f>'Fiche Données'!CO93</f>
        <v>0</v>
      </c>
      <c r="CK110" s="459">
        <f>'Fiche Données'!CP93</f>
        <v>0</v>
      </c>
      <c r="CL110" s="459">
        <f>'Fiche Données'!CQ93</f>
        <v>0</v>
      </c>
      <c r="CM110" s="459">
        <f>'Fiche Données'!CR93</f>
        <v>0</v>
      </c>
      <c r="CN110" s="459">
        <f>'Fiche Données'!CS93</f>
        <v>0</v>
      </c>
      <c r="CO110" s="459">
        <f>'Fiche Données'!CT93</f>
        <v>0</v>
      </c>
      <c r="CP110" s="459">
        <f>'Fiche Données'!CU93</f>
        <v>0</v>
      </c>
      <c r="CQ110" s="459">
        <f>'Fiche Données'!CV93</f>
        <v>0</v>
      </c>
      <c r="CR110" s="459">
        <f>'Fiche Données'!CW93</f>
        <v>0</v>
      </c>
      <c r="CS110" s="459">
        <f>'Fiche Données'!CX93</f>
        <v>0</v>
      </c>
      <c r="CT110" s="459">
        <f>'Fiche Données'!CY93</f>
        <v>0</v>
      </c>
      <c r="CU110" s="459">
        <f>'Fiche Données'!CZ93</f>
        <v>0</v>
      </c>
      <c r="CV110" s="459">
        <f>'Fiche Données'!DA93</f>
        <v>0</v>
      </c>
      <c r="CW110" s="459">
        <f>'Fiche Données'!DB93</f>
        <v>0</v>
      </c>
      <c r="CX110" s="459">
        <f>'Fiche Données'!DC93</f>
        <v>0</v>
      </c>
      <c r="CY110" s="459">
        <f>'Fiche Données'!DD93</f>
        <v>0</v>
      </c>
      <c r="CZ110" s="459">
        <f>'Fiche Données'!DE93</f>
        <v>0</v>
      </c>
      <c r="DA110" s="459">
        <f>'Fiche Données'!DF93</f>
        <v>0</v>
      </c>
      <c r="DB110" s="459">
        <f>'Fiche Données'!DG93</f>
        <v>0</v>
      </c>
      <c r="DC110" s="459">
        <f>'Fiche Données'!DH93</f>
        <v>0</v>
      </c>
      <c r="DD110" s="459">
        <f>'Fiche Données'!DI93</f>
        <v>0</v>
      </c>
      <c r="DE110" s="459">
        <f>'Fiche Données'!DJ93</f>
        <v>0</v>
      </c>
      <c r="DF110" s="459">
        <f>'Fiche Données'!DK93</f>
        <v>0</v>
      </c>
      <c r="DG110" s="459">
        <f>'Fiche Données'!DL93</f>
        <v>0</v>
      </c>
      <c r="DH110" s="459">
        <f>'Fiche Données'!DM93</f>
        <v>0</v>
      </c>
      <c r="DI110" s="459">
        <f>'Fiche Données'!DN93</f>
        <v>0</v>
      </c>
      <c r="DJ110" s="459">
        <f>'Fiche Données'!DO93</f>
        <v>0</v>
      </c>
      <c r="DK110" s="459">
        <f>'Fiche Données'!DP93</f>
        <v>0</v>
      </c>
      <c r="DL110" s="459">
        <f>'Fiche Données'!DQ93</f>
        <v>0</v>
      </c>
      <c r="DM110" s="459">
        <f>'Fiche Données'!DR93</f>
        <v>0</v>
      </c>
      <c r="DN110" s="459">
        <f>'Fiche Données'!DS93</f>
        <v>0</v>
      </c>
      <c r="DO110" s="459">
        <f>'Fiche Données'!DT93</f>
        <v>0</v>
      </c>
      <c r="DP110" s="511">
        <f>'Fiche Données'!DU93</f>
        <v>0</v>
      </c>
    </row>
    <row r="111" spans="1:120" x14ac:dyDescent="0.25">
      <c r="A111" s="516"/>
      <c r="DP111" s="511"/>
    </row>
    <row r="112" spans="1:120" x14ac:dyDescent="0.25">
      <c r="A112" s="517" t="s">
        <v>67</v>
      </c>
      <c r="DP112" s="511"/>
    </row>
    <row r="113" spans="1:120" x14ac:dyDescent="0.25">
      <c r="A113" s="516" t="s">
        <v>426</v>
      </c>
      <c r="B113" s="459">
        <f>'Fiche Données'!G94</f>
        <v>0</v>
      </c>
      <c r="C113" s="459">
        <f>'Fiche Données'!H94</f>
        <v>0</v>
      </c>
      <c r="D113" s="459">
        <f>'Fiche Données'!I94</f>
        <v>0</v>
      </c>
      <c r="E113" s="459">
        <f>'Fiche Données'!J94</f>
        <v>0</v>
      </c>
      <c r="F113" s="459">
        <f>'Fiche Données'!K94</f>
        <v>0</v>
      </c>
      <c r="G113" s="459">
        <f>'Fiche Données'!L94</f>
        <v>0</v>
      </c>
      <c r="H113" s="459">
        <f>'Fiche Données'!M94</f>
        <v>0</v>
      </c>
      <c r="I113" s="459">
        <f>'Fiche Données'!N94</f>
        <v>0</v>
      </c>
      <c r="J113" s="459">
        <f>'Fiche Données'!O94</f>
        <v>0</v>
      </c>
      <c r="K113" s="459">
        <f>'Fiche Données'!P94</f>
        <v>0</v>
      </c>
      <c r="L113" s="459">
        <f>'Fiche Données'!Q94</f>
        <v>0</v>
      </c>
      <c r="M113" s="459">
        <f>'Fiche Données'!R94</f>
        <v>0</v>
      </c>
      <c r="N113" s="459">
        <f>'Fiche Données'!S94</f>
        <v>0</v>
      </c>
      <c r="O113" s="459">
        <f>'Fiche Données'!T94</f>
        <v>0</v>
      </c>
      <c r="P113" s="459">
        <f>'Fiche Données'!U94</f>
        <v>0</v>
      </c>
      <c r="Q113" s="459">
        <f>'Fiche Données'!V94</f>
        <v>0</v>
      </c>
      <c r="R113" s="459">
        <f>'Fiche Données'!W94</f>
        <v>0</v>
      </c>
      <c r="S113" s="459">
        <f>'Fiche Données'!X94</f>
        <v>0</v>
      </c>
      <c r="T113" s="459">
        <f>'Fiche Données'!Y94</f>
        <v>0</v>
      </c>
      <c r="U113" s="459">
        <f>'Fiche Données'!Z94</f>
        <v>0</v>
      </c>
      <c r="V113" s="459">
        <f>'Fiche Données'!AA94</f>
        <v>0</v>
      </c>
      <c r="W113" s="459">
        <f>'Fiche Données'!AB94</f>
        <v>0</v>
      </c>
      <c r="X113" s="459">
        <f>'Fiche Données'!AC94</f>
        <v>0</v>
      </c>
      <c r="Y113" s="459">
        <f>'Fiche Données'!AD94</f>
        <v>0</v>
      </c>
      <c r="Z113" s="459">
        <f>'Fiche Données'!AE94</f>
        <v>0</v>
      </c>
      <c r="AA113" s="459">
        <f>'Fiche Données'!AF94</f>
        <v>0</v>
      </c>
      <c r="AB113" s="459">
        <f>'Fiche Données'!AG94</f>
        <v>0</v>
      </c>
      <c r="AC113" s="459">
        <f>'Fiche Données'!AH94</f>
        <v>0</v>
      </c>
      <c r="AD113" s="459">
        <f>'Fiche Données'!AI94</f>
        <v>0</v>
      </c>
      <c r="AE113" s="459">
        <f>'Fiche Données'!AJ94</f>
        <v>0</v>
      </c>
      <c r="AF113" s="459">
        <f>'Fiche Données'!AK94</f>
        <v>0</v>
      </c>
      <c r="AG113" s="459">
        <f>'Fiche Données'!AL94</f>
        <v>0</v>
      </c>
      <c r="AH113" s="459">
        <f>'Fiche Données'!AM94</f>
        <v>0</v>
      </c>
      <c r="AI113" s="459">
        <f>'Fiche Données'!AN94</f>
        <v>0</v>
      </c>
      <c r="AJ113" s="459">
        <f>'Fiche Données'!AO94</f>
        <v>0</v>
      </c>
      <c r="AK113" s="459">
        <f>'Fiche Données'!AP94</f>
        <v>0</v>
      </c>
      <c r="AL113" s="459">
        <f>'Fiche Données'!AQ94</f>
        <v>0</v>
      </c>
      <c r="AM113" s="459">
        <f>'Fiche Données'!AR94</f>
        <v>0</v>
      </c>
      <c r="AN113" s="459">
        <f>'Fiche Données'!AS94</f>
        <v>0</v>
      </c>
      <c r="AO113" s="459">
        <f>'Fiche Données'!AT94</f>
        <v>0</v>
      </c>
      <c r="AP113" s="459">
        <f>'Fiche Données'!AU94</f>
        <v>0</v>
      </c>
      <c r="AQ113" s="459">
        <f>'Fiche Données'!AV94</f>
        <v>0</v>
      </c>
      <c r="AR113" s="459">
        <f>'Fiche Données'!AW94</f>
        <v>0</v>
      </c>
      <c r="AS113" s="459">
        <f>'Fiche Données'!AX94</f>
        <v>0</v>
      </c>
      <c r="AT113" s="459">
        <f>'Fiche Données'!AY94</f>
        <v>0</v>
      </c>
      <c r="AU113" s="459">
        <f>'Fiche Données'!AZ94</f>
        <v>0</v>
      </c>
      <c r="AV113" s="459">
        <f>'Fiche Données'!BA94</f>
        <v>0</v>
      </c>
      <c r="AW113" s="459">
        <f>'Fiche Données'!BB94</f>
        <v>0</v>
      </c>
      <c r="AX113" s="459">
        <f>'Fiche Données'!BC94</f>
        <v>0</v>
      </c>
      <c r="AY113" s="459">
        <f>'Fiche Données'!BD94</f>
        <v>0</v>
      </c>
      <c r="AZ113" s="459">
        <f>'Fiche Données'!BE94</f>
        <v>0</v>
      </c>
      <c r="BA113" s="459">
        <f>'Fiche Données'!BF94</f>
        <v>0</v>
      </c>
      <c r="BB113" s="459">
        <f>'Fiche Données'!BG94</f>
        <v>0</v>
      </c>
      <c r="BC113" s="459">
        <f>'Fiche Données'!BH94</f>
        <v>0</v>
      </c>
      <c r="BD113" s="459">
        <f>'Fiche Données'!BI94</f>
        <v>0</v>
      </c>
      <c r="BE113" s="459">
        <f>'Fiche Données'!BJ94</f>
        <v>0</v>
      </c>
      <c r="BF113" s="459">
        <f>'Fiche Données'!BK94</f>
        <v>0</v>
      </c>
      <c r="BG113" s="459">
        <f>'Fiche Données'!BL94</f>
        <v>0</v>
      </c>
      <c r="BH113" s="459">
        <f>'Fiche Données'!BM94</f>
        <v>0</v>
      </c>
      <c r="BI113" s="459">
        <f>'Fiche Données'!BN94</f>
        <v>0</v>
      </c>
      <c r="BJ113" s="459">
        <f>'Fiche Données'!BO94</f>
        <v>0</v>
      </c>
      <c r="BK113" s="459">
        <f>'Fiche Données'!BP94</f>
        <v>0</v>
      </c>
      <c r="BL113" s="459">
        <f>'Fiche Données'!BQ94</f>
        <v>0</v>
      </c>
      <c r="BM113" s="459">
        <f>'Fiche Données'!BR94</f>
        <v>0</v>
      </c>
      <c r="BN113" s="459">
        <f>'Fiche Données'!BS94</f>
        <v>0</v>
      </c>
      <c r="BO113" s="459">
        <f>'Fiche Données'!BT94</f>
        <v>0</v>
      </c>
      <c r="BP113" s="459">
        <f>'Fiche Données'!BU94</f>
        <v>0</v>
      </c>
      <c r="BQ113" s="459">
        <f>'Fiche Données'!BV94</f>
        <v>0</v>
      </c>
      <c r="BR113" s="459">
        <f>'Fiche Données'!BW94</f>
        <v>0</v>
      </c>
      <c r="BS113" s="459">
        <f>'Fiche Données'!BX94</f>
        <v>0</v>
      </c>
      <c r="BT113" s="459">
        <f>'Fiche Données'!BY94</f>
        <v>0</v>
      </c>
      <c r="BU113" s="459">
        <f>'Fiche Données'!BZ94</f>
        <v>0</v>
      </c>
      <c r="BV113" s="459">
        <f>'Fiche Données'!CA94</f>
        <v>0</v>
      </c>
      <c r="BW113" s="459">
        <f>'Fiche Données'!CB94</f>
        <v>0</v>
      </c>
      <c r="BX113" s="459">
        <f>'Fiche Données'!CC94</f>
        <v>0</v>
      </c>
      <c r="BY113" s="459">
        <f>'Fiche Données'!CD94</f>
        <v>0</v>
      </c>
      <c r="BZ113" s="459">
        <f>'Fiche Données'!CE94</f>
        <v>0</v>
      </c>
      <c r="CA113" s="459">
        <f>'Fiche Données'!CF94</f>
        <v>0</v>
      </c>
      <c r="CB113" s="459">
        <f>'Fiche Données'!CG94</f>
        <v>0</v>
      </c>
      <c r="CC113" s="459">
        <f>'Fiche Données'!CH94</f>
        <v>0</v>
      </c>
      <c r="CD113" s="459">
        <f>'Fiche Données'!CI94</f>
        <v>0</v>
      </c>
      <c r="CE113" s="459">
        <f>'Fiche Données'!CJ94</f>
        <v>0</v>
      </c>
      <c r="CF113" s="459">
        <f>'Fiche Données'!CK94</f>
        <v>0</v>
      </c>
      <c r="CG113" s="459">
        <f>'Fiche Données'!CL94</f>
        <v>0</v>
      </c>
      <c r="CH113" s="459">
        <f>'Fiche Données'!CM94</f>
        <v>0</v>
      </c>
      <c r="CI113" s="459">
        <f>'Fiche Données'!CN94</f>
        <v>0</v>
      </c>
      <c r="CJ113" s="459">
        <f>'Fiche Données'!CO94</f>
        <v>0</v>
      </c>
      <c r="CK113" s="459">
        <f>'Fiche Données'!CP94</f>
        <v>0</v>
      </c>
      <c r="CL113" s="459">
        <f>'Fiche Données'!CQ94</f>
        <v>0</v>
      </c>
      <c r="CM113" s="459">
        <f>'Fiche Données'!CR94</f>
        <v>0</v>
      </c>
      <c r="CN113" s="459">
        <f>'Fiche Données'!CS94</f>
        <v>0</v>
      </c>
      <c r="CO113" s="459">
        <f>'Fiche Données'!CT94</f>
        <v>0</v>
      </c>
      <c r="CP113" s="459">
        <f>'Fiche Données'!CU94</f>
        <v>0</v>
      </c>
      <c r="CQ113" s="459">
        <f>'Fiche Données'!CV94</f>
        <v>0</v>
      </c>
      <c r="CR113" s="459">
        <f>'Fiche Données'!CW94</f>
        <v>0</v>
      </c>
      <c r="CS113" s="459">
        <f>'Fiche Données'!CX94</f>
        <v>0</v>
      </c>
      <c r="CT113" s="459">
        <f>'Fiche Données'!CY94</f>
        <v>0</v>
      </c>
      <c r="CU113" s="459">
        <f>'Fiche Données'!CZ94</f>
        <v>0</v>
      </c>
      <c r="CV113" s="459">
        <f>'Fiche Données'!DA94</f>
        <v>0</v>
      </c>
      <c r="CW113" s="459">
        <f>'Fiche Données'!DB94</f>
        <v>0</v>
      </c>
      <c r="CX113" s="459">
        <f>'Fiche Données'!DC94</f>
        <v>0</v>
      </c>
      <c r="CY113" s="459">
        <f>'Fiche Données'!DD94</f>
        <v>0</v>
      </c>
      <c r="CZ113" s="459">
        <f>'Fiche Données'!DE94</f>
        <v>0</v>
      </c>
      <c r="DA113" s="459">
        <f>'Fiche Données'!DF94</f>
        <v>0</v>
      </c>
      <c r="DB113" s="459">
        <f>'Fiche Données'!DG94</f>
        <v>0</v>
      </c>
      <c r="DC113" s="459">
        <f>'Fiche Données'!DH94</f>
        <v>0</v>
      </c>
      <c r="DD113" s="459">
        <f>'Fiche Données'!DI94</f>
        <v>0</v>
      </c>
      <c r="DE113" s="459">
        <f>'Fiche Données'!DJ94</f>
        <v>0</v>
      </c>
      <c r="DF113" s="459">
        <f>'Fiche Données'!DK94</f>
        <v>0</v>
      </c>
      <c r="DG113" s="459">
        <f>'Fiche Données'!DL94</f>
        <v>0</v>
      </c>
      <c r="DH113" s="459">
        <f>'Fiche Données'!DM94</f>
        <v>0</v>
      </c>
      <c r="DI113" s="459">
        <f>'Fiche Données'!DN94</f>
        <v>0</v>
      </c>
      <c r="DJ113" s="459">
        <f>'Fiche Données'!DO94</f>
        <v>0</v>
      </c>
      <c r="DK113" s="459">
        <f>'Fiche Données'!DP94</f>
        <v>0</v>
      </c>
      <c r="DL113" s="459">
        <f>'Fiche Données'!DQ94</f>
        <v>0</v>
      </c>
      <c r="DM113" s="459">
        <f>'Fiche Données'!DR94</f>
        <v>0</v>
      </c>
      <c r="DN113" s="459">
        <f>'Fiche Données'!DS94</f>
        <v>0</v>
      </c>
      <c r="DO113" s="459">
        <f>'Fiche Données'!DT94</f>
        <v>0</v>
      </c>
      <c r="DP113" s="511">
        <f>'Fiche Données'!DU94</f>
        <v>0</v>
      </c>
    </row>
    <row r="114" spans="1:120" x14ac:dyDescent="0.25">
      <c r="A114" s="516" t="s">
        <v>424</v>
      </c>
      <c r="B114" s="459">
        <f>'Fiche Données'!G95</f>
        <v>0</v>
      </c>
      <c r="C114" s="459">
        <f>'Fiche Données'!H95</f>
        <v>0</v>
      </c>
      <c r="D114" s="459">
        <f>'Fiche Données'!I95</f>
        <v>0</v>
      </c>
      <c r="E114" s="459">
        <f>'Fiche Données'!J95</f>
        <v>0</v>
      </c>
      <c r="F114" s="459">
        <f>'Fiche Données'!K95</f>
        <v>0</v>
      </c>
      <c r="G114" s="459">
        <f>'Fiche Données'!L95</f>
        <v>0</v>
      </c>
      <c r="H114" s="459">
        <f>'Fiche Données'!M95</f>
        <v>0</v>
      </c>
      <c r="I114" s="459">
        <f>'Fiche Données'!N95</f>
        <v>0</v>
      </c>
      <c r="J114" s="459">
        <f>'Fiche Données'!O95</f>
        <v>0</v>
      </c>
      <c r="K114" s="459">
        <f>'Fiche Données'!P95</f>
        <v>0</v>
      </c>
      <c r="L114" s="459">
        <f>'Fiche Données'!Q95</f>
        <v>0</v>
      </c>
      <c r="M114" s="459">
        <f>'Fiche Données'!R95</f>
        <v>0</v>
      </c>
      <c r="N114" s="459">
        <f>'Fiche Données'!S95</f>
        <v>0</v>
      </c>
      <c r="O114" s="459">
        <f>'Fiche Données'!T95</f>
        <v>0</v>
      </c>
      <c r="P114" s="459">
        <f>'Fiche Données'!U95</f>
        <v>0</v>
      </c>
      <c r="Q114" s="459">
        <f>'Fiche Données'!V95</f>
        <v>0</v>
      </c>
      <c r="R114" s="459">
        <f>'Fiche Données'!W95</f>
        <v>0</v>
      </c>
      <c r="S114" s="459">
        <f>'Fiche Données'!X95</f>
        <v>0</v>
      </c>
      <c r="T114" s="459">
        <f>'Fiche Données'!Y95</f>
        <v>0</v>
      </c>
      <c r="U114" s="459">
        <f>'Fiche Données'!Z95</f>
        <v>0</v>
      </c>
      <c r="V114" s="459">
        <f>'Fiche Données'!AA95</f>
        <v>0</v>
      </c>
      <c r="W114" s="459">
        <f>'Fiche Données'!AB95</f>
        <v>0</v>
      </c>
      <c r="X114" s="459">
        <f>'Fiche Données'!AC95</f>
        <v>0</v>
      </c>
      <c r="Y114" s="459">
        <f>'Fiche Données'!AD95</f>
        <v>0</v>
      </c>
      <c r="Z114" s="459">
        <f>'Fiche Données'!AE95</f>
        <v>0</v>
      </c>
      <c r="AA114" s="459">
        <f>'Fiche Données'!AF95</f>
        <v>0</v>
      </c>
      <c r="AB114" s="459">
        <f>'Fiche Données'!AG95</f>
        <v>0</v>
      </c>
      <c r="AC114" s="459">
        <f>'Fiche Données'!AH95</f>
        <v>0</v>
      </c>
      <c r="AD114" s="459">
        <f>'Fiche Données'!AI95</f>
        <v>0</v>
      </c>
      <c r="AE114" s="459">
        <f>'Fiche Données'!AJ95</f>
        <v>0</v>
      </c>
      <c r="AF114" s="459">
        <f>'Fiche Données'!AK95</f>
        <v>0</v>
      </c>
      <c r="AG114" s="459">
        <f>'Fiche Données'!AL95</f>
        <v>0</v>
      </c>
      <c r="AH114" s="459">
        <f>'Fiche Données'!AM95</f>
        <v>0</v>
      </c>
      <c r="AI114" s="459">
        <f>'Fiche Données'!AN95</f>
        <v>0</v>
      </c>
      <c r="AJ114" s="459">
        <f>'Fiche Données'!AO95</f>
        <v>0</v>
      </c>
      <c r="AK114" s="459">
        <f>'Fiche Données'!AP95</f>
        <v>0</v>
      </c>
      <c r="AL114" s="459">
        <f>'Fiche Données'!AQ95</f>
        <v>0</v>
      </c>
      <c r="AM114" s="459">
        <f>'Fiche Données'!AR95</f>
        <v>0</v>
      </c>
      <c r="AN114" s="459">
        <f>'Fiche Données'!AS95</f>
        <v>0</v>
      </c>
      <c r="AO114" s="459">
        <f>'Fiche Données'!AT95</f>
        <v>0</v>
      </c>
      <c r="AP114" s="459">
        <f>'Fiche Données'!AU95</f>
        <v>0</v>
      </c>
      <c r="AQ114" s="459">
        <f>'Fiche Données'!AV95</f>
        <v>0</v>
      </c>
      <c r="AR114" s="459">
        <f>'Fiche Données'!AW95</f>
        <v>0</v>
      </c>
      <c r="AS114" s="459">
        <f>'Fiche Données'!AX95</f>
        <v>0</v>
      </c>
      <c r="AT114" s="459">
        <f>'Fiche Données'!AY95</f>
        <v>0</v>
      </c>
      <c r="AU114" s="459">
        <f>'Fiche Données'!AZ95</f>
        <v>0</v>
      </c>
      <c r="AV114" s="459">
        <f>'Fiche Données'!BA95</f>
        <v>0</v>
      </c>
      <c r="AW114" s="459">
        <f>'Fiche Données'!BB95</f>
        <v>0</v>
      </c>
      <c r="AX114" s="459">
        <f>'Fiche Données'!BC95</f>
        <v>0</v>
      </c>
      <c r="AY114" s="459">
        <f>'Fiche Données'!BD95</f>
        <v>0</v>
      </c>
      <c r="AZ114" s="459">
        <f>'Fiche Données'!BE95</f>
        <v>0</v>
      </c>
      <c r="BA114" s="459">
        <f>'Fiche Données'!BF95</f>
        <v>0</v>
      </c>
      <c r="BB114" s="459">
        <f>'Fiche Données'!BG95</f>
        <v>0</v>
      </c>
      <c r="BC114" s="459">
        <f>'Fiche Données'!BH95</f>
        <v>0</v>
      </c>
      <c r="BD114" s="459">
        <f>'Fiche Données'!BI95</f>
        <v>0</v>
      </c>
      <c r="BE114" s="459">
        <f>'Fiche Données'!BJ95</f>
        <v>0</v>
      </c>
      <c r="BF114" s="459">
        <f>'Fiche Données'!BK95</f>
        <v>0</v>
      </c>
      <c r="BG114" s="459">
        <f>'Fiche Données'!BL95</f>
        <v>0</v>
      </c>
      <c r="BH114" s="459">
        <f>'Fiche Données'!BM95</f>
        <v>0</v>
      </c>
      <c r="BI114" s="459">
        <f>'Fiche Données'!BN95</f>
        <v>0</v>
      </c>
      <c r="BJ114" s="459">
        <f>'Fiche Données'!BO95</f>
        <v>0</v>
      </c>
      <c r="BK114" s="459">
        <f>'Fiche Données'!BP95</f>
        <v>0</v>
      </c>
      <c r="BL114" s="459">
        <f>'Fiche Données'!BQ95</f>
        <v>0</v>
      </c>
      <c r="BM114" s="459">
        <f>'Fiche Données'!BR95</f>
        <v>0</v>
      </c>
      <c r="BN114" s="459">
        <f>'Fiche Données'!BS95</f>
        <v>0</v>
      </c>
      <c r="BO114" s="459">
        <f>'Fiche Données'!BT95</f>
        <v>0</v>
      </c>
      <c r="BP114" s="459">
        <f>'Fiche Données'!BU95</f>
        <v>0</v>
      </c>
      <c r="BQ114" s="459">
        <f>'Fiche Données'!BV95</f>
        <v>0</v>
      </c>
      <c r="BR114" s="459">
        <f>'Fiche Données'!BW95</f>
        <v>0</v>
      </c>
      <c r="BS114" s="459">
        <f>'Fiche Données'!BX95</f>
        <v>0</v>
      </c>
      <c r="BT114" s="459">
        <f>'Fiche Données'!BY95</f>
        <v>0</v>
      </c>
      <c r="BU114" s="459">
        <f>'Fiche Données'!BZ95</f>
        <v>0</v>
      </c>
      <c r="BV114" s="459">
        <f>'Fiche Données'!CA95</f>
        <v>0</v>
      </c>
      <c r="BW114" s="459">
        <f>'Fiche Données'!CB95</f>
        <v>0</v>
      </c>
      <c r="BX114" s="459">
        <f>'Fiche Données'!CC95</f>
        <v>0</v>
      </c>
      <c r="BY114" s="459">
        <f>'Fiche Données'!CD95</f>
        <v>0</v>
      </c>
      <c r="BZ114" s="459">
        <f>'Fiche Données'!CE95</f>
        <v>0</v>
      </c>
      <c r="CA114" s="459">
        <f>'Fiche Données'!CF95</f>
        <v>0</v>
      </c>
      <c r="CB114" s="459">
        <f>'Fiche Données'!CG95</f>
        <v>0</v>
      </c>
      <c r="CC114" s="459">
        <f>'Fiche Données'!CH95</f>
        <v>0</v>
      </c>
      <c r="CD114" s="459">
        <f>'Fiche Données'!CI95</f>
        <v>0</v>
      </c>
      <c r="CE114" s="459">
        <f>'Fiche Données'!CJ95</f>
        <v>0</v>
      </c>
      <c r="CF114" s="459">
        <f>'Fiche Données'!CK95</f>
        <v>0</v>
      </c>
      <c r="CG114" s="459">
        <f>'Fiche Données'!CL95</f>
        <v>0</v>
      </c>
      <c r="CH114" s="459">
        <f>'Fiche Données'!CM95</f>
        <v>0</v>
      </c>
      <c r="CI114" s="459">
        <f>'Fiche Données'!CN95</f>
        <v>0</v>
      </c>
      <c r="CJ114" s="459">
        <f>'Fiche Données'!CO95</f>
        <v>0</v>
      </c>
      <c r="CK114" s="459">
        <f>'Fiche Données'!CP95</f>
        <v>0</v>
      </c>
      <c r="CL114" s="459">
        <f>'Fiche Données'!CQ95</f>
        <v>0</v>
      </c>
      <c r="CM114" s="459">
        <f>'Fiche Données'!CR95</f>
        <v>0</v>
      </c>
      <c r="CN114" s="459">
        <f>'Fiche Données'!CS95</f>
        <v>0</v>
      </c>
      <c r="CO114" s="459">
        <f>'Fiche Données'!CT95</f>
        <v>0</v>
      </c>
      <c r="CP114" s="459">
        <f>'Fiche Données'!CU95</f>
        <v>0</v>
      </c>
      <c r="CQ114" s="459">
        <f>'Fiche Données'!CV95</f>
        <v>0</v>
      </c>
      <c r="CR114" s="459">
        <f>'Fiche Données'!CW95</f>
        <v>0</v>
      </c>
      <c r="CS114" s="459">
        <f>'Fiche Données'!CX95</f>
        <v>0</v>
      </c>
      <c r="CT114" s="459">
        <f>'Fiche Données'!CY95</f>
        <v>0</v>
      </c>
      <c r="CU114" s="459">
        <f>'Fiche Données'!CZ95</f>
        <v>0</v>
      </c>
      <c r="CV114" s="459">
        <f>'Fiche Données'!DA95</f>
        <v>0</v>
      </c>
      <c r="CW114" s="459">
        <f>'Fiche Données'!DB95</f>
        <v>0</v>
      </c>
      <c r="CX114" s="459">
        <f>'Fiche Données'!DC95</f>
        <v>0</v>
      </c>
      <c r="CY114" s="459">
        <f>'Fiche Données'!DD95</f>
        <v>0</v>
      </c>
      <c r="CZ114" s="459">
        <f>'Fiche Données'!DE95</f>
        <v>0</v>
      </c>
      <c r="DA114" s="459">
        <f>'Fiche Données'!DF95</f>
        <v>0</v>
      </c>
      <c r="DB114" s="459">
        <f>'Fiche Données'!DG95</f>
        <v>0</v>
      </c>
      <c r="DC114" s="459">
        <f>'Fiche Données'!DH95</f>
        <v>0</v>
      </c>
      <c r="DD114" s="459">
        <f>'Fiche Données'!DI95</f>
        <v>0</v>
      </c>
      <c r="DE114" s="459">
        <f>'Fiche Données'!DJ95</f>
        <v>0</v>
      </c>
      <c r="DF114" s="459">
        <f>'Fiche Données'!DK95</f>
        <v>0</v>
      </c>
      <c r="DG114" s="459">
        <f>'Fiche Données'!DL95</f>
        <v>0</v>
      </c>
      <c r="DH114" s="459">
        <f>'Fiche Données'!DM95</f>
        <v>0</v>
      </c>
      <c r="DI114" s="459">
        <f>'Fiche Données'!DN95</f>
        <v>0</v>
      </c>
      <c r="DJ114" s="459">
        <f>'Fiche Données'!DO95</f>
        <v>0</v>
      </c>
      <c r="DK114" s="459">
        <f>'Fiche Données'!DP95</f>
        <v>0</v>
      </c>
      <c r="DL114" s="459">
        <f>'Fiche Données'!DQ95</f>
        <v>0</v>
      </c>
      <c r="DM114" s="459">
        <f>'Fiche Données'!DR95</f>
        <v>0</v>
      </c>
      <c r="DN114" s="459">
        <f>'Fiche Données'!DS95</f>
        <v>0</v>
      </c>
      <c r="DO114" s="459">
        <f>'Fiche Données'!DT95</f>
        <v>0</v>
      </c>
      <c r="DP114" s="511">
        <f>'Fiche Données'!DU95</f>
        <v>0</v>
      </c>
    </row>
    <row r="115" spans="1:120" x14ac:dyDescent="0.25">
      <c r="A115" s="516" t="s">
        <v>428</v>
      </c>
      <c r="B115" s="459">
        <f>'Fiche Données'!G96</f>
        <v>0</v>
      </c>
      <c r="C115" s="459">
        <f>'Fiche Données'!H96</f>
        <v>0</v>
      </c>
      <c r="D115" s="459">
        <f>'Fiche Données'!I96</f>
        <v>0</v>
      </c>
      <c r="E115" s="459">
        <f>'Fiche Données'!J96</f>
        <v>0</v>
      </c>
      <c r="F115" s="459">
        <f>'Fiche Données'!K96</f>
        <v>0</v>
      </c>
      <c r="G115" s="459">
        <f>'Fiche Données'!L96</f>
        <v>0</v>
      </c>
      <c r="H115" s="459">
        <f>'Fiche Données'!M96</f>
        <v>0</v>
      </c>
      <c r="I115" s="459">
        <f>'Fiche Données'!N96</f>
        <v>0</v>
      </c>
      <c r="J115" s="459">
        <f>'Fiche Données'!O96</f>
        <v>0</v>
      </c>
      <c r="K115" s="459">
        <f>'Fiche Données'!P96</f>
        <v>0</v>
      </c>
      <c r="L115" s="459">
        <f>'Fiche Données'!Q96</f>
        <v>0</v>
      </c>
      <c r="M115" s="459">
        <f>'Fiche Données'!R96</f>
        <v>0</v>
      </c>
      <c r="N115" s="459">
        <f>'Fiche Données'!S96</f>
        <v>0</v>
      </c>
      <c r="O115" s="459">
        <f>'Fiche Données'!T96</f>
        <v>0</v>
      </c>
      <c r="P115" s="459">
        <f>'Fiche Données'!U96</f>
        <v>0</v>
      </c>
      <c r="Q115" s="459">
        <f>'Fiche Données'!V96</f>
        <v>0</v>
      </c>
      <c r="R115" s="459">
        <f>'Fiche Données'!W96</f>
        <v>0</v>
      </c>
      <c r="S115" s="459">
        <f>'Fiche Données'!X96</f>
        <v>0</v>
      </c>
      <c r="T115" s="459">
        <f>'Fiche Données'!Y96</f>
        <v>0</v>
      </c>
      <c r="U115" s="459">
        <f>'Fiche Données'!Z96</f>
        <v>0</v>
      </c>
      <c r="V115" s="459">
        <f>'Fiche Données'!AA96</f>
        <v>0</v>
      </c>
      <c r="W115" s="459">
        <f>'Fiche Données'!AB96</f>
        <v>0</v>
      </c>
      <c r="X115" s="459">
        <f>'Fiche Données'!AC96</f>
        <v>0</v>
      </c>
      <c r="Y115" s="459">
        <f>'Fiche Données'!AD96</f>
        <v>0</v>
      </c>
      <c r="Z115" s="459">
        <f>'Fiche Données'!AE96</f>
        <v>0</v>
      </c>
      <c r="AA115" s="459">
        <f>'Fiche Données'!AF96</f>
        <v>0</v>
      </c>
      <c r="AB115" s="459">
        <f>'Fiche Données'!AG96</f>
        <v>0</v>
      </c>
      <c r="AC115" s="459">
        <f>'Fiche Données'!AH96</f>
        <v>0</v>
      </c>
      <c r="AD115" s="459">
        <f>'Fiche Données'!AI96</f>
        <v>0</v>
      </c>
      <c r="AE115" s="459">
        <f>'Fiche Données'!AJ96</f>
        <v>0</v>
      </c>
      <c r="AF115" s="459">
        <f>'Fiche Données'!AK96</f>
        <v>0</v>
      </c>
      <c r="AG115" s="459">
        <f>'Fiche Données'!AL96</f>
        <v>0</v>
      </c>
      <c r="AH115" s="459">
        <f>'Fiche Données'!AM96</f>
        <v>0</v>
      </c>
      <c r="AI115" s="459">
        <f>'Fiche Données'!AN96</f>
        <v>0</v>
      </c>
      <c r="AJ115" s="459">
        <f>'Fiche Données'!AO96</f>
        <v>0</v>
      </c>
      <c r="AK115" s="459">
        <f>'Fiche Données'!AP96</f>
        <v>0</v>
      </c>
      <c r="AL115" s="459">
        <f>'Fiche Données'!AQ96</f>
        <v>0</v>
      </c>
      <c r="AM115" s="459">
        <f>'Fiche Données'!AR96</f>
        <v>0</v>
      </c>
      <c r="AN115" s="459">
        <f>'Fiche Données'!AS96</f>
        <v>0</v>
      </c>
      <c r="AO115" s="459">
        <f>'Fiche Données'!AT96</f>
        <v>0</v>
      </c>
      <c r="AP115" s="459">
        <f>'Fiche Données'!AU96</f>
        <v>0</v>
      </c>
      <c r="AQ115" s="459">
        <f>'Fiche Données'!AV96</f>
        <v>0</v>
      </c>
      <c r="AR115" s="459">
        <f>'Fiche Données'!AW96</f>
        <v>0</v>
      </c>
      <c r="AS115" s="459">
        <f>'Fiche Données'!AX96</f>
        <v>0</v>
      </c>
      <c r="AT115" s="459">
        <f>'Fiche Données'!AY96</f>
        <v>0</v>
      </c>
      <c r="AU115" s="459">
        <f>'Fiche Données'!AZ96</f>
        <v>0</v>
      </c>
      <c r="AV115" s="459">
        <f>'Fiche Données'!BA96</f>
        <v>0</v>
      </c>
      <c r="AW115" s="459">
        <f>'Fiche Données'!BB96</f>
        <v>0</v>
      </c>
      <c r="AX115" s="459">
        <f>'Fiche Données'!BC96</f>
        <v>0</v>
      </c>
      <c r="AY115" s="459">
        <f>'Fiche Données'!BD96</f>
        <v>0</v>
      </c>
      <c r="AZ115" s="459">
        <f>'Fiche Données'!BE96</f>
        <v>0</v>
      </c>
      <c r="BA115" s="459">
        <f>'Fiche Données'!BF96</f>
        <v>0</v>
      </c>
      <c r="BB115" s="459">
        <f>'Fiche Données'!BG96</f>
        <v>0</v>
      </c>
      <c r="BC115" s="459">
        <f>'Fiche Données'!BH96</f>
        <v>0</v>
      </c>
      <c r="BD115" s="459">
        <f>'Fiche Données'!BI96</f>
        <v>0</v>
      </c>
      <c r="BE115" s="459">
        <f>'Fiche Données'!BJ96</f>
        <v>0</v>
      </c>
      <c r="BF115" s="459">
        <f>'Fiche Données'!BK96</f>
        <v>0</v>
      </c>
      <c r="BG115" s="459">
        <f>'Fiche Données'!BL96</f>
        <v>0</v>
      </c>
      <c r="BH115" s="459">
        <f>'Fiche Données'!BM96</f>
        <v>0</v>
      </c>
      <c r="BI115" s="459">
        <f>'Fiche Données'!BN96</f>
        <v>0</v>
      </c>
      <c r="BJ115" s="459">
        <f>'Fiche Données'!BO96</f>
        <v>0</v>
      </c>
      <c r="BK115" s="459">
        <f>'Fiche Données'!BP96</f>
        <v>0</v>
      </c>
      <c r="BL115" s="459">
        <f>'Fiche Données'!BQ96</f>
        <v>0</v>
      </c>
      <c r="BM115" s="459">
        <f>'Fiche Données'!BR96</f>
        <v>0</v>
      </c>
      <c r="BN115" s="459">
        <f>'Fiche Données'!BS96</f>
        <v>0</v>
      </c>
      <c r="BO115" s="459">
        <f>'Fiche Données'!BT96</f>
        <v>0</v>
      </c>
      <c r="BP115" s="459">
        <f>'Fiche Données'!BU96</f>
        <v>0</v>
      </c>
      <c r="BQ115" s="459">
        <f>'Fiche Données'!BV96</f>
        <v>0</v>
      </c>
      <c r="BR115" s="459">
        <f>'Fiche Données'!BW96</f>
        <v>0</v>
      </c>
      <c r="BS115" s="459">
        <f>'Fiche Données'!BX96</f>
        <v>0</v>
      </c>
      <c r="BT115" s="459">
        <f>'Fiche Données'!BY96</f>
        <v>0</v>
      </c>
      <c r="BU115" s="459">
        <f>'Fiche Données'!BZ96</f>
        <v>0</v>
      </c>
      <c r="BV115" s="459">
        <f>'Fiche Données'!CA96</f>
        <v>0</v>
      </c>
      <c r="BW115" s="459">
        <f>'Fiche Données'!CB96</f>
        <v>0</v>
      </c>
      <c r="BX115" s="459">
        <f>'Fiche Données'!CC96</f>
        <v>0</v>
      </c>
      <c r="BY115" s="459">
        <f>'Fiche Données'!CD96</f>
        <v>0</v>
      </c>
      <c r="BZ115" s="459">
        <f>'Fiche Données'!CE96</f>
        <v>0</v>
      </c>
      <c r="CA115" s="459">
        <f>'Fiche Données'!CF96</f>
        <v>0</v>
      </c>
      <c r="CB115" s="459">
        <f>'Fiche Données'!CG96</f>
        <v>0</v>
      </c>
      <c r="CC115" s="459">
        <f>'Fiche Données'!CH96</f>
        <v>0</v>
      </c>
      <c r="CD115" s="459">
        <f>'Fiche Données'!CI96</f>
        <v>0</v>
      </c>
      <c r="CE115" s="459">
        <f>'Fiche Données'!CJ96</f>
        <v>0</v>
      </c>
      <c r="CF115" s="459">
        <f>'Fiche Données'!CK96</f>
        <v>0</v>
      </c>
      <c r="CG115" s="459">
        <f>'Fiche Données'!CL96</f>
        <v>0</v>
      </c>
      <c r="CH115" s="459">
        <f>'Fiche Données'!CM96</f>
        <v>0</v>
      </c>
      <c r="CI115" s="459">
        <f>'Fiche Données'!CN96</f>
        <v>0</v>
      </c>
      <c r="CJ115" s="459">
        <f>'Fiche Données'!CO96</f>
        <v>0</v>
      </c>
      <c r="CK115" s="459">
        <f>'Fiche Données'!CP96</f>
        <v>0</v>
      </c>
      <c r="CL115" s="459">
        <f>'Fiche Données'!CQ96</f>
        <v>0</v>
      </c>
      <c r="CM115" s="459">
        <f>'Fiche Données'!CR96</f>
        <v>0</v>
      </c>
      <c r="CN115" s="459">
        <f>'Fiche Données'!CS96</f>
        <v>0</v>
      </c>
      <c r="CO115" s="459">
        <f>'Fiche Données'!CT96</f>
        <v>0</v>
      </c>
      <c r="CP115" s="459">
        <f>'Fiche Données'!CU96</f>
        <v>0</v>
      </c>
      <c r="CQ115" s="459">
        <f>'Fiche Données'!CV96</f>
        <v>0</v>
      </c>
      <c r="CR115" s="459">
        <f>'Fiche Données'!CW96</f>
        <v>0</v>
      </c>
      <c r="CS115" s="459">
        <f>'Fiche Données'!CX96</f>
        <v>0</v>
      </c>
      <c r="CT115" s="459">
        <f>'Fiche Données'!CY96</f>
        <v>0</v>
      </c>
      <c r="CU115" s="459">
        <f>'Fiche Données'!CZ96</f>
        <v>0</v>
      </c>
      <c r="CV115" s="459">
        <f>'Fiche Données'!DA96</f>
        <v>0</v>
      </c>
      <c r="CW115" s="459">
        <f>'Fiche Données'!DB96</f>
        <v>0</v>
      </c>
      <c r="CX115" s="459">
        <f>'Fiche Données'!DC96</f>
        <v>0</v>
      </c>
      <c r="CY115" s="459">
        <f>'Fiche Données'!DD96</f>
        <v>0</v>
      </c>
      <c r="CZ115" s="459">
        <f>'Fiche Données'!DE96</f>
        <v>0</v>
      </c>
      <c r="DA115" s="459">
        <f>'Fiche Données'!DF96</f>
        <v>0</v>
      </c>
      <c r="DB115" s="459">
        <f>'Fiche Données'!DG96</f>
        <v>0</v>
      </c>
      <c r="DC115" s="459">
        <f>'Fiche Données'!DH96</f>
        <v>0</v>
      </c>
      <c r="DD115" s="459">
        <f>'Fiche Données'!DI96</f>
        <v>0</v>
      </c>
      <c r="DE115" s="459">
        <f>'Fiche Données'!DJ96</f>
        <v>0</v>
      </c>
      <c r="DF115" s="459">
        <f>'Fiche Données'!DK96</f>
        <v>0</v>
      </c>
      <c r="DG115" s="459">
        <f>'Fiche Données'!DL96</f>
        <v>0</v>
      </c>
      <c r="DH115" s="459">
        <f>'Fiche Données'!DM96</f>
        <v>0</v>
      </c>
      <c r="DI115" s="459">
        <f>'Fiche Données'!DN96</f>
        <v>0</v>
      </c>
      <c r="DJ115" s="459">
        <f>'Fiche Données'!DO96</f>
        <v>0</v>
      </c>
      <c r="DK115" s="459">
        <f>'Fiche Données'!DP96</f>
        <v>0</v>
      </c>
      <c r="DL115" s="459">
        <f>'Fiche Données'!DQ96</f>
        <v>0</v>
      </c>
      <c r="DM115" s="459">
        <f>'Fiche Données'!DR96</f>
        <v>0</v>
      </c>
      <c r="DN115" s="459">
        <f>'Fiche Données'!DS96</f>
        <v>0</v>
      </c>
      <c r="DO115" s="459">
        <f>'Fiche Données'!DT96</f>
        <v>0</v>
      </c>
      <c r="DP115" s="511">
        <f>'Fiche Données'!DU96</f>
        <v>0</v>
      </c>
    </row>
    <row r="116" spans="1:120" x14ac:dyDescent="0.25">
      <c r="A116" s="516" t="s">
        <v>427</v>
      </c>
      <c r="B116" s="459">
        <f>'Fiche Données'!G99</f>
        <v>0</v>
      </c>
      <c r="C116" s="459">
        <f>'Fiche Données'!H99</f>
        <v>0</v>
      </c>
      <c r="D116" s="459">
        <f>'Fiche Données'!I99</f>
        <v>0</v>
      </c>
      <c r="E116" s="459">
        <f>'Fiche Données'!J99</f>
        <v>0</v>
      </c>
      <c r="F116" s="459">
        <f>'Fiche Données'!K99</f>
        <v>0</v>
      </c>
      <c r="G116" s="459">
        <f>'Fiche Données'!L99</f>
        <v>0</v>
      </c>
      <c r="H116" s="459">
        <f>'Fiche Données'!M99</f>
        <v>0</v>
      </c>
      <c r="I116" s="459">
        <f>'Fiche Données'!N99</f>
        <v>0</v>
      </c>
      <c r="J116" s="459">
        <f>'Fiche Données'!O99</f>
        <v>0</v>
      </c>
      <c r="K116" s="459">
        <f>'Fiche Données'!P99</f>
        <v>0</v>
      </c>
      <c r="L116" s="459">
        <f>'Fiche Données'!Q99</f>
        <v>0</v>
      </c>
      <c r="M116" s="459">
        <f>'Fiche Données'!R99</f>
        <v>0</v>
      </c>
      <c r="N116" s="459">
        <f>'Fiche Données'!S99</f>
        <v>0</v>
      </c>
      <c r="O116" s="459">
        <f>'Fiche Données'!T99</f>
        <v>0</v>
      </c>
      <c r="P116" s="459">
        <f>'Fiche Données'!U99</f>
        <v>0</v>
      </c>
      <c r="Q116" s="459">
        <f>'Fiche Données'!V99</f>
        <v>0</v>
      </c>
      <c r="R116" s="459">
        <f>'Fiche Données'!W99</f>
        <v>0</v>
      </c>
      <c r="S116" s="459">
        <f>'Fiche Données'!X99</f>
        <v>0</v>
      </c>
      <c r="T116" s="459">
        <f>'Fiche Données'!Y99</f>
        <v>0</v>
      </c>
      <c r="U116" s="459">
        <f>'Fiche Données'!Z99</f>
        <v>0</v>
      </c>
      <c r="V116" s="459">
        <f>'Fiche Données'!AA99</f>
        <v>0</v>
      </c>
      <c r="W116" s="459">
        <f>'Fiche Données'!AB99</f>
        <v>0</v>
      </c>
      <c r="X116" s="459">
        <f>'Fiche Données'!AC99</f>
        <v>0</v>
      </c>
      <c r="Y116" s="459">
        <f>'Fiche Données'!AD99</f>
        <v>0</v>
      </c>
      <c r="Z116" s="459">
        <f>'Fiche Données'!AE99</f>
        <v>0</v>
      </c>
      <c r="AA116" s="459">
        <f>'Fiche Données'!AF99</f>
        <v>0</v>
      </c>
      <c r="AB116" s="459">
        <f>'Fiche Données'!AG99</f>
        <v>0</v>
      </c>
      <c r="AC116" s="459">
        <f>'Fiche Données'!AH99</f>
        <v>0</v>
      </c>
      <c r="AD116" s="459">
        <f>'Fiche Données'!AI99</f>
        <v>0</v>
      </c>
      <c r="AE116" s="459">
        <f>'Fiche Données'!AJ99</f>
        <v>0</v>
      </c>
      <c r="AF116" s="459">
        <f>'Fiche Données'!AK99</f>
        <v>0</v>
      </c>
      <c r="AG116" s="459">
        <f>'Fiche Données'!AL99</f>
        <v>0</v>
      </c>
      <c r="AH116" s="459">
        <f>'Fiche Données'!AM99</f>
        <v>0</v>
      </c>
      <c r="AI116" s="459">
        <f>'Fiche Données'!AN99</f>
        <v>0</v>
      </c>
      <c r="AJ116" s="459">
        <f>'Fiche Données'!AO99</f>
        <v>0</v>
      </c>
      <c r="AK116" s="459">
        <f>'Fiche Données'!AP99</f>
        <v>0</v>
      </c>
      <c r="AL116" s="459">
        <f>'Fiche Données'!AQ99</f>
        <v>0</v>
      </c>
      <c r="AM116" s="459">
        <f>'Fiche Données'!AR99</f>
        <v>0</v>
      </c>
      <c r="AN116" s="459">
        <f>'Fiche Données'!AS99</f>
        <v>0</v>
      </c>
      <c r="AO116" s="459">
        <f>'Fiche Données'!AT99</f>
        <v>0</v>
      </c>
      <c r="AP116" s="459">
        <f>'Fiche Données'!AU99</f>
        <v>0</v>
      </c>
      <c r="AQ116" s="459">
        <f>'Fiche Données'!AV99</f>
        <v>0</v>
      </c>
      <c r="AR116" s="459">
        <f>'Fiche Données'!AW99</f>
        <v>0</v>
      </c>
      <c r="AS116" s="459">
        <f>'Fiche Données'!AX99</f>
        <v>0</v>
      </c>
      <c r="AT116" s="459">
        <f>'Fiche Données'!AY99</f>
        <v>0</v>
      </c>
      <c r="AU116" s="459">
        <f>'Fiche Données'!AZ99</f>
        <v>0</v>
      </c>
      <c r="AV116" s="459">
        <f>'Fiche Données'!BA99</f>
        <v>0</v>
      </c>
      <c r="AW116" s="459">
        <f>'Fiche Données'!BB99</f>
        <v>0</v>
      </c>
      <c r="AX116" s="459">
        <f>'Fiche Données'!BC99</f>
        <v>0</v>
      </c>
      <c r="AY116" s="459">
        <f>'Fiche Données'!BD99</f>
        <v>0</v>
      </c>
      <c r="AZ116" s="459">
        <f>'Fiche Données'!BE99</f>
        <v>0</v>
      </c>
      <c r="BA116" s="459">
        <f>'Fiche Données'!BF99</f>
        <v>0</v>
      </c>
      <c r="BB116" s="459">
        <f>'Fiche Données'!BG99</f>
        <v>0</v>
      </c>
      <c r="BC116" s="459">
        <f>'Fiche Données'!BH99</f>
        <v>0</v>
      </c>
      <c r="BD116" s="459">
        <f>'Fiche Données'!BI99</f>
        <v>0</v>
      </c>
      <c r="BE116" s="459">
        <f>'Fiche Données'!BJ99</f>
        <v>0</v>
      </c>
      <c r="BF116" s="459">
        <f>'Fiche Données'!BK99</f>
        <v>0</v>
      </c>
      <c r="BG116" s="459">
        <f>'Fiche Données'!BL99</f>
        <v>0</v>
      </c>
      <c r="BH116" s="459">
        <f>'Fiche Données'!BM99</f>
        <v>0</v>
      </c>
      <c r="BI116" s="459">
        <f>'Fiche Données'!BN99</f>
        <v>0</v>
      </c>
      <c r="BJ116" s="459">
        <f>'Fiche Données'!BO99</f>
        <v>0</v>
      </c>
      <c r="BK116" s="459">
        <f>'Fiche Données'!BP99</f>
        <v>0</v>
      </c>
      <c r="BL116" s="459">
        <f>'Fiche Données'!BQ99</f>
        <v>0</v>
      </c>
      <c r="BM116" s="459">
        <f>'Fiche Données'!BR99</f>
        <v>0</v>
      </c>
      <c r="BN116" s="459">
        <f>'Fiche Données'!BS99</f>
        <v>0</v>
      </c>
      <c r="BO116" s="459">
        <f>'Fiche Données'!BT99</f>
        <v>0</v>
      </c>
      <c r="BP116" s="459">
        <f>'Fiche Données'!BU99</f>
        <v>0</v>
      </c>
      <c r="BQ116" s="459">
        <f>'Fiche Données'!BV99</f>
        <v>0</v>
      </c>
      <c r="BR116" s="459">
        <f>'Fiche Données'!BW99</f>
        <v>0</v>
      </c>
      <c r="BS116" s="459">
        <f>'Fiche Données'!BX99</f>
        <v>0</v>
      </c>
      <c r="BT116" s="459">
        <f>'Fiche Données'!BY99</f>
        <v>0</v>
      </c>
      <c r="BU116" s="459">
        <f>'Fiche Données'!BZ99</f>
        <v>0</v>
      </c>
      <c r="BV116" s="459">
        <f>'Fiche Données'!CA99</f>
        <v>0</v>
      </c>
      <c r="BW116" s="459">
        <f>'Fiche Données'!CB99</f>
        <v>0</v>
      </c>
      <c r="BX116" s="459">
        <f>'Fiche Données'!CC99</f>
        <v>0</v>
      </c>
      <c r="BY116" s="459">
        <f>'Fiche Données'!CD99</f>
        <v>0</v>
      </c>
      <c r="BZ116" s="459">
        <f>'Fiche Données'!CE99</f>
        <v>0</v>
      </c>
      <c r="CA116" s="459">
        <f>'Fiche Données'!CF99</f>
        <v>0</v>
      </c>
      <c r="CB116" s="459">
        <f>'Fiche Données'!CG99</f>
        <v>0</v>
      </c>
      <c r="CC116" s="459">
        <f>'Fiche Données'!CH99</f>
        <v>0</v>
      </c>
      <c r="CD116" s="459">
        <f>'Fiche Données'!CI99</f>
        <v>0</v>
      </c>
      <c r="CE116" s="459">
        <f>'Fiche Données'!CJ99</f>
        <v>0</v>
      </c>
      <c r="CF116" s="459">
        <f>'Fiche Données'!CK99</f>
        <v>0</v>
      </c>
      <c r="CG116" s="459">
        <f>'Fiche Données'!CL99</f>
        <v>0</v>
      </c>
      <c r="CH116" s="459">
        <f>'Fiche Données'!CM99</f>
        <v>0</v>
      </c>
      <c r="CI116" s="459">
        <f>'Fiche Données'!CN99</f>
        <v>0</v>
      </c>
      <c r="CJ116" s="459">
        <f>'Fiche Données'!CO99</f>
        <v>0</v>
      </c>
      <c r="CK116" s="459">
        <f>'Fiche Données'!CP99</f>
        <v>0</v>
      </c>
      <c r="CL116" s="459">
        <f>'Fiche Données'!CQ99</f>
        <v>0</v>
      </c>
      <c r="CM116" s="459">
        <f>'Fiche Données'!CR99</f>
        <v>0</v>
      </c>
      <c r="CN116" s="459">
        <f>'Fiche Données'!CS99</f>
        <v>0</v>
      </c>
      <c r="CO116" s="459">
        <f>'Fiche Données'!CT99</f>
        <v>0</v>
      </c>
      <c r="CP116" s="459">
        <f>'Fiche Données'!CU99</f>
        <v>0</v>
      </c>
      <c r="CQ116" s="459">
        <f>'Fiche Données'!CV99</f>
        <v>0</v>
      </c>
      <c r="CR116" s="459">
        <f>'Fiche Données'!CW99</f>
        <v>0</v>
      </c>
      <c r="CS116" s="459">
        <f>'Fiche Données'!CX99</f>
        <v>0</v>
      </c>
      <c r="CT116" s="459">
        <f>'Fiche Données'!CY99</f>
        <v>0</v>
      </c>
      <c r="CU116" s="459">
        <f>'Fiche Données'!CZ99</f>
        <v>0</v>
      </c>
      <c r="CV116" s="459">
        <f>'Fiche Données'!DA99</f>
        <v>0</v>
      </c>
      <c r="CW116" s="459">
        <f>'Fiche Données'!DB99</f>
        <v>0</v>
      </c>
      <c r="CX116" s="459">
        <f>'Fiche Données'!DC99</f>
        <v>0</v>
      </c>
      <c r="CY116" s="459">
        <f>'Fiche Données'!DD99</f>
        <v>0</v>
      </c>
      <c r="CZ116" s="459">
        <f>'Fiche Données'!DE99</f>
        <v>0</v>
      </c>
      <c r="DA116" s="459">
        <f>'Fiche Données'!DF99</f>
        <v>0</v>
      </c>
      <c r="DB116" s="459">
        <f>'Fiche Données'!DG99</f>
        <v>0</v>
      </c>
      <c r="DC116" s="459">
        <f>'Fiche Données'!DH99</f>
        <v>0</v>
      </c>
      <c r="DD116" s="459">
        <f>'Fiche Données'!DI99</f>
        <v>0</v>
      </c>
      <c r="DE116" s="459">
        <f>'Fiche Données'!DJ99</f>
        <v>0</v>
      </c>
      <c r="DF116" s="459">
        <f>'Fiche Données'!DK99</f>
        <v>0</v>
      </c>
      <c r="DG116" s="459">
        <f>'Fiche Données'!DL99</f>
        <v>0</v>
      </c>
      <c r="DH116" s="459">
        <f>'Fiche Données'!DM99</f>
        <v>0</v>
      </c>
      <c r="DI116" s="459">
        <f>'Fiche Données'!DN99</f>
        <v>0</v>
      </c>
      <c r="DJ116" s="459">
        <f>'Fiche Données'!DO99</f>
        <v>0</v>
      </c>
      <c r="DK116" s="459">
        <f>'Fiche Données'!DP99</f>
        <v>0</v>
      </c>
      <c r="DL116" s="459">
        <f>'Fiche Données'!DQ99</f>
        <v>0</v>
      </c>
      <c r="DM116" s="459">
        <f>'Fiche Données'!DR99</f>
        <v>0</v>
      </c>
      <c r="DN116" s="459">
        <f>'Fiche Données'!DS99</f>
        <v>0</v>
      </c>
      <c r="DO116" s="459">
        <f>'Fiche Données'!DT99</f>
        <v>0</v>
      </c>
      <c r="DP116" s="511">
        <f>'Fiche Données'!DU99</f>
        <v>0</v>
      </c>
    </row>
    <row r="117" spans="1:120" x14ac:dyDescent="0.25">
      <c r="A117" s="516" t="s">
        <v>429</v>
      </c>
      <c r="B117" s="459" t="str">
        <f>'Fiche Données'!G100</f>
        <v>Non</v>
      </c>
      <c r="C117" s="459" t="str">
        <f>'Fiche Données'!H100</f>
        <v>Non</v>
      </c>
      <c r="D117" s="459" t="str">
        <f>'Fiche Données'!I100</f>
        <v>Non</v>
      </c>
      <c r="E117" s="459" t="str">
        <f>'Fiche Données'!J100</f>
        <v>Non</v>
      </c>
      <c r="F117" s="459">
        <f>'Fiche Données'!K100</f>
        <v>0</v>
      </c>
      <c r="G117" s="459">
        <f>'Fiche Données'!L100</f>
        <v>0</v>
      </c>
      <c r="H117" s="459">
        <f>'Fiche Données'!M100</f>
        <v>0</v>
      </c>
      <c r="I117" s="459">
        <f>'Fiche Données'!N100</f>
        <v>0</v>
      </c>
      <c r="J117" s="459">
        <f>'Fiche Données'!O100</f>
        <v>0</v>
      </c>
      <c r="K117" s="459">
        <f>'Fiche Données'!P100</f>
        <v>0</v>
      </c>
      <c r="L117" s="459">
        <f>'Fiche Données'!Q100</f>
        <v>0</v>
      </c>
      <c r="M117" s="459">
        <f>'Fiche Données'!R100</f>
        <v>0</v>
      </c>
      <c r="N117" s="459">
        <f>'Fiche Données'!S100</f>
        <v>0</v>
      </c>
      <c r="O117" s="459">
        <f>'Fiche Données'!T100</f>
        <v>0</v>
      </c>
      <c r="P117" s="459">
        <f>'Fiche Données'!U100</f>
        <v>0</v>
      </c>
      <c r="Q117" s="459">
        <f>'Fiche Données'!V100</f>
        <v>0</v>
      </c>
      <c r="R117" s="459">
        <f>'Fiche Données'!W100</f>
        <v>0</v>
      </c>
      <c r="S117" s="459">
        <f>'Fiche Données'!X100</f>
        <v>0</v>
      </c>
      <c r="T117" s="459">
        <f>'Fiche Données'!Y100</f>
        <v>0</v>
      </c>
      <c r="U117" s="459">
        <f>'Fiche Données'!Z100</f>
        <v>0</v>
      </c>
      <c r="V117" s="459">
        <f>'Fiche Données'!AA100</f>
        <v>0</v>
      </c>
      <c r="W117" s="459">
        <f>'Fiche Données'!AB100</f>
        <v>0</v>
      </c>
      <c r="X117" s="459">
        <f>'Fiche Données'!AC100</f>
        <v>0</v>
      </c>
      <c r="Y117" s="459">
        <f>'Fiche Données'!AD100</f>
        <v>0</v>
      </c>
      <c r="Z117" s="459">
        <f>'Fiche Données'!AE100</f>
        <v>0</v>
      </c>
      <c r="AA117" s="459">
        <f>'Fiche Données'!AF100</f>
        <v>0</v>
      </c>
      <c r="AB117" s="459">
        <f>'Fiche Données'!AG100</f>
        <v>0</v>
      </c>
      <c r="AC117" s="459">
        <f>'Fiche Données'!AH100</f>
        <v>0</v>
      </c>
      <c r="AD117" s="459">
        <f>'Fiche Données'!AI100</f>
        <v>0</v>
      </c>
      <c r="AE117" s="459">
        <f>'Fiche Données'!AJ100</f>
        <v>0</v>
      </c>
      <c r="AF117" s="459">
        <f>'Fiche Données'!AK100</f>
        <v>0</v>
      </c>
      <c r="AG117" s="459">
        <f>'Fiche Données'!AL100</f>
        <v>0</v>
      </c>
      <c r="AH117" s="459">
        <f>'Fiche Données'!AM100</f>
        <v>0</v>
      </c>
      <c r="AI117" s="459">
        <f>'Fiche Données'!AN100</f>
        <v>0</v>
      </c>
      <c r="AJ117" s="459">
        <f>'Fiche Données'!AO100</f>
        <v>0</v>
      </c>
      <c r="AK117" s="459">
        <f>'Fiche Données'!AP100</f>
        <v>0</v>
      </c>
      <c r="AL117" s="459">
        <f>'Fiche Données'!AQ100</f>
        <v>0</v>
      </c>
      <c r="AM117" s="459">
        <f>'Fiche Données'!AR100</f>
        <v>0</v>
      </c>
      <c r="AN117" s="459">
        <f>'Fiche Données'!AS100</f>
        <v>0</v>
      </c>
      <c r="AO117" s="459">
        <f>'Fiche Données'!AT100</f>
        <v>0</v>
      </c>
      <c r="AP117" s="459">
        <f>'Fiche Données'!AU100</f>
        <v>0</v>
      </c>
      <c r="AQ117" s="459">
        <f>'Fiche Données'!AV100</f>
        <v>0</v>
      </c>
      <c r="AR117" s="459">
        <f>'Fiche Données'!AW100</f>
        <v>0</v>
      </c>
      <c r="AS117" s="459">
        <f>'Fiche Données'!AX100</f>
        <v>0</v>
      </c>
      <c r="AT117" s="459">
        <f>'Fiche Données'!AY100</f>
        <v>0</v>
      </c>
      <c r="AU117" s="459">
        <f>'Fiche Données'!AZ100</f>
        <v>0</v>
      </c>
      <c r="AV117" s="459">
        <f>'Fiche Données'!BA100</f>
        <v>0</v>
      </c>
      <c r="AW117" s="459">
        <f>'Fiche Données'!BB100</f>
        <v>0</v>
      </c>
      <c r="AX117" s="459">
        <f>'Fiche Données'!BC100</f>
        <v>0</v>
      </c>
      <c r="AY117" s="459">
        <f>'Fiche Données'!BD100</f>
        <v>0</v>
      </c>
      <c r="AZ117" s="459">
        <f>'Fiche Données'!BE100</f>
        <v>0</v>
      </c>
      <c r="BA117" s="459">
        <f>'Fiche Données'!BF100</f>
        <v>0</v>
      </c>
      <c r="BB117" s="459">
        <f>'Fiche Données'!BG100</f>
        <v>0</v>
      </c>
      <c r="BC117" s="459">
        <f>'Fiche Données'!BH100</f>
        <v>0</v>
      </c>
      <c r="BD117" s="459">
        <f>'Fiche Données'!BI100</f>
        <v>0</v>
      </c>
      <c r="BE117" s="459">
        <f>'Fiche Données'!BJ100</f>
        <v>0</v>
      </c>
      <c r="BF117" s="459">
        <f>'Fiche Données'!BK100</f>
        <v>0</v>
      </c>
      <c r="BG117" s="459">
        <f>'Fiche Données'!BL100</f>
        <v>0</v>
      </c>
      <c r="BH117" s="459">
        <f>'Fiche Données'!BM100</f>
        <v>0</v>
      </c>
      <c r="BI117" s="459">
        <f>'Fiche Données'!BN100</f>
        <v>0</v>
      </c>
      <c r="BJ117" s="459">
        <f>'Fiche Données'!BO100</f>
        <v>0</v>
      </c>
      <c r="BK117" s="459">
        <f>'Fiche Données'!BP100</f>
        <v>0</v>
      </c>
      <c r="BL117" s="459">
        <f>'Fiche Données'!BQ100</f>
        <v>0</v>
      </c>
      <c r="BM117" s="459">
        <f>'Fiche Données'!BR100</f>
        <v>0</v>
      </c>
      <c r="BN117" s="459">
        <f>'Fiche Données'!BS100</f>
        <v>0</v>
      </c>
      <c r="BO117" s="459">
        <f>'Fiche Données'!BT100</f>
        <v>0</v>
      </c>
      <c r="BP117" s="459">
        <f>'Fiche Données'!BU100</f>
        <v>0</v>
      </c>
      <c r="BQ117" s="459">
        <f>'Fiche Données'!BV100</f>
        <v>0</v>
      </c>
      <c r="BR117" s="459">
        <f>'Fiche Données'!BW100</f>
        <v>0</v>
      </c>
      <c r="BS117" s="459">
        <f>'Fiche Données'!BX100</f>
        <v>0</v>
      </c>
      <c r="BT117" s="459">
        <f>'Fiche Données'!BY100</f>
        <v>0</v>
      </c>
      <c r="BU117" s="459">
        <f>'Fiche Données'!BZ100</f>
        <v>0</v>
      </c>
      <c r="BV117" s="459">
        <f>'Fiche Données'!CA100</f>
        <v>0</v>
      </c>
      <c r="BW117" s="459">
        <f>'Fiche Données'!CB100</f>
        <v>0</v>
      </c>
      <c r="BX117" s="459">
        <f>'Fiche Données'!CC100</f>
        <v>0</v>
      </c>
      <c r="BY117" s="459">
        <f>'Fiche Données'!CD100</f>
        <v>0</v>
      </c>
      <c r="BZ117" s="459">
        <f>'Fiche Données'!CE100</f>
        <v>0</v>
      </c>
      <c r="CA117" s="459">
        <f>'Fiche Données'!CF100</f>
        <v>0</v>
      </c>
      <c r="CB117" s="459">
        <f>'Fiche Données'!CG100</f>
        <v>0</v>
      </c>
      <c r="CC117" s="459">
        <f>'Fiche Données'!CH100</f>
        <v>0</v>
      </c>
      <c r="CD117" s="459">
        <f>'Fiche Données'!CI100</f>
        <v>0</v>
      </c>
      <c r="CE117" s="459">
        <f>'Fiche Données'!CJ100</f>
        <v>0</v>
      </c>
      <c r="CF117" s="459">
        <f>'Fiche Données'!CK100</f>
        <v>0</v>
      </c>
      <c r="CG117" s="459">
        <f>'Fiche Données'!CL100</f>
        <v>0</v>
      </c>
      <c r="CH117" s="459">
        <f>'Fiche Données'!CM100</f>
        <v>0</v>
      </c>
      <c r="CI117" s="459">
        <f>'Fiche Données'!CN100</f>
        <v>0</v>
      </c>
      <c r="CJ117" s="459">
        <f>'Fiche Données'!CO100</f>
        <v>0</v>
      </c>
      <c r="CK117" s="459">
        <f>'Fiche Données'!CP100</f>
        <v>0</v>
      </c>
      <c r="CL117" s="459">
        <f>'Fiche Données'!CQ100</f>
        <v>0</v>
      </c>
      <c r="CM117" s="459">
        <f>'Fiche Données'!CR100</f>
        <v>0</v>
      </c>
      <c r="CN117" s="459">
        <f>'Fiche Données'!CS100</f>
        <v>0</v>
      </c>
      <c r="CO117" s="459">
        <f>'Fiche Données'!CT100</f>
        <v>0</v>
      </c>
      <c r="CP117" s="459">
        <f>'Fiche Données'!CU100</f>
        <v>0</v>
      </c>
      <c r="CQ117" s="459">
        <f>'Fiche Données'!CV100</f>
        <v>0</v>
      </c>
      <c r="CR117" s="459">
        <f>'Fiche Données'!CW100</f>
        <v>0</v>
      </c>
      <c r="CS117" s="459">
        <f>'Fiche Données'!CX100</f>
        <v>0</v>
      </c>
      <c r="CT117" s="459">
        <f>'Fiche Données'!CY100</f>
        <v>0</v>
      </c>
      <c r="CU117" s="459">
        <f>'Fiche Données'!CZ100</f>
        <v>0</v>
      </c>
      <c r="CV117" s="459">
        <f>'Fiche Données'!DA100</f>
        <v>0</v>
      </c>
      <c r="CW117" s="459">
        <f>'Fiche Données'!DB100</f>
        <v>0</v>
      </c>
      <c r="CX117" s="459">
        <f>'Fiche Données'!DC100</f>
        <v>0</v>
      </c>
      <c r="CY117" s="459">
        <f>'Fiche Données'!DD100</f>
        <v>0</v>
      </c>
      <c r="CZ117" s="459">
        <f>'Fiche Données'!DE100</f>
        <v>0</v>
      </c>
      <c r="DA117" s="459">
        <f>'Fiche Données'!DF100</f>
        <v>0</v>
      </c>
      <c r="DB117" s="459">
        <f>'Fiche Données'!DG100</f>
        <v>0</v>
      </c>
      <c r="DC117" s="459">
        <f>'Fiche Données'!DH100</f>
        <v>0</v>
      </c>
      <c r="DD117" s="459">
        <f>'Fiche Données'!DI100</f>
        <v>0</v>
      </c>
      <c r="DE117" s="459">
        <f>'Fiche Données'!DJ100</f>
        <v>0</v>
      </c>
      <c r="DF117" s="459">
        <f>'Fiche Données'!DK100</f>
        <v>0</v>
      </c>
      <c r="DG117" s="459">
        <f>'Fiche Données'!DL100</f>
        <v>0</v>
      </c>
      <c r="DH117" s="459">
        <f>'Fiche Données'!DM100</f>
        <v>0</v>
      </c>
      <c r="DI117" s="459">
        <f>'Fiche Données'!DN100</f>
        <v>0</v>
      </c>
      <c r="DJ117" s="459">
        <f>'Fiche Données'!DO100</f>
        <v>0</v>
      </c>
      <c r="DK117" s="459">
        <f>'Fiche Données'!DP100</f>
        <v>0</v>
      </c>
      <c r="DL117" s="459">
        <f>'Fiche Données'!DQ100</f>
        <v>0</v>
      </c>
      <c r="DM117" s="459">
        <f>'Fiche Données'!DR100</f>
        <v>0</v>
      </c>
      <c r="DN117" s="459">
        <f>'Fiche Données'!DS100</f>
        <v>0</v>
      </c>
      <c r="DO117" s="459">
        <f>'Fiche Données'!DT100</f>
        <v>0</v>
      </c>
      <c r="DP117" s="511">
        <f>'Fiche Données'!DU100</f>
        <v>0</v>
      </c>
    </row>
    <row r="118" spans="1:120" x14ac:dyDescent="0.25">
      <c r="A118" s="516" t="s">
        <v>430</v>
      </c>
      <c r="B118" s="459" t="str">
        <f>'Fiche Données'!G101</f>
        <v>Non</v>
      </c>
      <c r="C118" s="459" t="str">
        <f>'Fiche Données'!H101</f>
        <v>Non</v>
      </c>
      <c r="D118" s="459" t="str">
        <f>'Fiche Données'!I101</f>
        <v>Non</v>
      </c>
      <c r="E118" s="459" t="str">
        <f>'Fiche Données'!J101</f>
        <v>Non</v>
      </c>
      <c r="F118" s="459">
        <f>'Fiche Données'!K101</f>
        <v>0</v>
      </c>
      <c r="G118" s="459">
        <f>'Fiche Données'!L101</f>
        <v>0</v>
      </c>
      <c r="H118" s="459">
        <f>'Fiche Données'!M101</f>
        <v>0</v>
      </c>
      <c r="I118" s="459">
        <f>'Fiche Données'!N101</f>
        <v>0</v>
      </c>
      <c r="J118" s="459">
        <f>'Fiche Données'!O101</f>
        <v>0</v>
      </c>
      <c r="K118" s="459">
        <f>'Fiche Données'!P101</f>
        <v>0</v>
      </c>
      <c r="L118" s="459">
        <f>'Fiche Données'!Q101</f>
        <v>0</v>
      </c>
      <c r="M118" s="459">
        <f>'Fiche Données'!R101</f>
        <v>0</v>
      </c>
      <c r="N118" s="459">
        <f>'Fiche Données'!S101</f>
        <v>0</v>
      </c>
      <c r="O118" s="459">
        <f>'Fiche Données'!T101</f>
        <v>0</v>
      </c>
      <c r="P118" s="459">
        <f>'Fiche Données'!U101</f>
        <v>0</v>
      </c>
      <c r="Q118" s="459">
        <f>'Fiche Données'!V101</f>
        <v>0</v>
      </c>
      <c r="R118" s="459">
        <f>'Fiche Données'!W101</f>
        <v>0</v>
      </c>
      <c r="S118" s="459">
        <f>'Fiche Données'!X101</f>
        <v>0</v>
      </c>
      <c r="T118" s="459">
        <f>'Fiche Données'!Y101</f>
        <v>0</v>
      </c>
      <c r="U118" s="459">
        <f>'Fiche Données'!Z101</f>
        <v>0</v>
      </c>
      <c r="V118" s="459">
        <f>'Fiche Données'!AA101</f>
        <v>0</v>
      </c>
      <c r="W118" s="459">
        <f>'Fiche Données'!AB101</f>
        <v>0</v>
      </c>
      <c r="X118" s="459">
        <f>'Fiche Données'!AC101</f>
        <v>0</v>
      </c>
      <c r="Y118" s="459">
        <f>'Fiche Données'!AD101</f>
        <v>0</v>
      </c>
      <c r="Z118" s="459">
        <f>'Fiche Données'!AE101</f>
        <v>0</v>
      </c>
      <c r="AA118" s="459">
        <f>'Fiche Données'!AF101</f>
        <v>0</v>
      </c>
      <c r="AB118" s="459">
        <f>'Fiche Données'!AG101</f>
        <v>0</v>
      </c>
      <c r="AC118" s="459">
        <f>'Fiche Données'!AH101</f>
        <v>0</v>
      </c>
      <c r="AD118" s="459">
        <f>'Fiche Données'!AI101</f>
        <v>0</v>
      </c>
      <c r="AE118" s="459">
        <f>'Fiche Données'!AJ101</f>
        <v>0</v>
      </c>
      <c r="AF118" s="459">
        <f>'Fiche Données'!AK101</f>
        <v>0</v>
      </c>
      <c r="AG118" s="459">
        <f>'Fiche Données'!AL101</f>
        <v>0</v>
      </c>
      <c r="AH118" s="459">
        <f>'Fiche Données'!AM101</f>
        <v>0</v>
      </c>
      <c r="AI118" s="459">
        <f>'Fiche Données'!AN101</f>
        <v>0</v>
      </c>
      <c r="AJ118" s="459">
        <f>'Fiche Données'!AO101</f>
        <v>0</v>
      </c>
      <c r="AK118" s="459">
        <f>'Fiche Données'!AP101</f>
        <v>0</v>
      </c>
      <c r="AL118" s="459">
        <f>'Fiche Données'!AQ101</f>
        <v>0</v>
      </c>
      <c r="AM118" s="459">
        <f>'Fiche Données'!AR101</f>
        <v>0</v>
      </c>
      <c r="AN118" s="459">
        <f>'Fiche Données'!AS101</f>
        <v>0</v>
      </c>
      <c r="AO118" s="459">
        <f>'Fiche Données'!AT101</f>
        <v>0</v>
      </c>
      <c r="AP118" s="459">
        <f>'Fiche Données'!AU101</f>
        <v>0</v>
      </c>
      <c r="AQ118" s="459">
        <f>'Fiche Données'!AV101</f>
        <v>0</v>
      </c>
      <c r="AR118" s="459">
        <f>'Fiche Données'!AW101</f>
        <v>0</v>
      </c>
      <c r="AS118" s="459">
        <f>'Fiche Données'!AX101</f>
        <v>0</v>
      </c>
      <c r="AT118" s="459">
        <f>'Fiche Données'!AY101</f>
        <v>0</v>
      </c>
      <c r="AU118" s="459">
        <f>'Fiche Données'!AZ101</f>
        <v>0</v>
      </c>
      <c r="AV118" s="459">
        <f>'Fiche Données'!BA101</f>
        <v>0</v>
      </c>
      <c r="AW118" s="459">
        <f>'Fiche Données'!BB101</f>
        <v>0</v>
      </c>
      <c r="AX118" s="459">
        <f>'Fiche Données'!BC101</f>
        <v>0</v>
      </c>
      <c r="AY118" s="459">
        <f>'Fiche Données'!BD101</f>
        <v>0</v>
      </c>
      <c r="AZ118" s="459">
        <f>'Fiche Données'!BE101</f>
        <v>0</v>
      </c>
      <c r="BA118" s="459">
        <f>'Fiche Données'!BF101</f>
        <v>0</v>
      </c>
      <c r="BB118" s="459">
        <f>'Fiche Données'!BG101</f>
        <v>0</v>
      </c>
      <c r="BC118" s="459">
        <f>'Fiche Données'!BH101</f>
        <v>0</v>
      </c>
      <c r="BD118" s="459">
        <f>'Fiche Données'!BI101</f>
        <v>0</v>
      </c>
      <c r="BE118" s="459">
        <f>'Fiche Données'!BJ101</f>
        <v>0</v>
      </c>
      <c r="BF118" s="459">
        <f>'Fiche Données'!BK101</f>
        <v>0</v>
      </c>
      <c r="BG118" s="459">
        <f>'Fiche Données'!BL101</f>
        <v>0</v>
      </c>
      <c r="BH118" s="459">
        <f>'Fiche Données'!BM101</f>
        <v>0</v>
      </c>
      <c r="BI118" s="459">
        <f>'Fiche Données'!BN101</f>
        <v>0</v>
      </c>
      <c r="BJ118" s="459">
        <f>'Fiche Données'!BO101</f>
        <v>0</v>
      </c>
      <c r="BK118" s="459">
        <f>'Fiche Données'!BP101</f>
        <v>0</v>
      </c>
      <c r="BL118" s="459">
        <f>'Fiche Données'!BQ101</f>
        <v>0</v>
      </c>
      <c r="BM118" s="459">
        <f>'Fiche Données'!BR101</f>
        <v>0</v>
      </c>
      <c r="BN118" s="459">
        <f>'Fiche Données'!BS101</f>
        <v>0</v>
      </c>
      <c r="BO118" s="459">
        <f>'Fiche Données'!BT101</f>
        <v>0</v>
      </c>
      <c r="BP118" s="459">
        <f>'Fiche Données'!BU101</f>
        <v>0</v>
      </c>
      <c r="BQ118" s="459">
        <f>'Fiche Données'!BV101</f>
        <v>0</v>
      </c>
      <c r="BR118" s="459">
        <f>'Fiche Données'!BW101</f>
        <v>0</v>
      </c>
      <c r="BS118" s="459">
        <f>'Fiche Données'!BX101</f>
        <v>0</v>
      </c>
      <c r="BT118" s="459">
        <f>'Fiche Données'!BY101</f>
        <v>0</v>
      </c>
      <c r="BU118" s="459">
        <f>'Fiche Données'!BZ101</f>
        <v>0</v>
      </c>
      <c r="BV118" s="459">
        <f>'Fiche Données'!CA101</f>
        <v>0</v>
      </c>
      <c r="BW118" s="459">
        <f>'Fiche Données'!CB101</f>
        <v>0</v>
      </c>
      <c r="BX118" s="459">
        <f>'Fiche Données'!CC101</f>
        <v>0</v>
      </c>
      <c r="BY118" s="459">
        <f>'Fiche Données'!CD101</f>
        <v>0</v>
      </c>
      <c r="BZ118" s="459">
        <f>'Fiche Données'!CE101</f>
        <v>0</v>
      </c>
      <c r="CA118" s="459">
        <f>'Fiche Données'!CF101</f>
        <v>0</v>
      </c>
      <c r="CB118" s="459">
        <f>'Fiche Données'!CG101</f>
        <v>0</v>
      </c>
      <c r="CC118" s="459">
        <f>'Fiche Données'!CH101</f>
        <v>0</v>
      </c>
      <c r="CD118" s="459">
        <f>'Fiche Données'!CI101</f>
        <v>0</v>
      </c>
      <c r="CE118" s="459">
        <f>'Fiche Données'!CJ101</f>
        <v>0</v>
      </c>
      <c r="CF118" s="459">
        <f>'Fiche Données'!CK101</f>
        <v>0</v>
      </c>
      <c r="CG118" s="459">
        <f>'Fiche Données'!CL101</f>
        <v>0</v>
      </c>
      <c r="CH118" s="459">
        <f>'Fiche Données'!CM101</f>
        <v>0</v>
      </c>
      <c r="CI118" s="459">
        <f>'Fiche Données'!CN101</f>
        <v>0</v>
      </c>
      <c r="CJ118" s="459">
        <f>'Fiche Données'!CO101</f>
        <v>0</v>
      </c>
      <c r="CK118" s="459">
        <f>'Fiche Données'!CP101</f>
        <v>0</v>
      </c>
      <c r="CL118" s="459">
        <f>'Fiche Données'!CQ101</f>
        <v>0</v>
      </c>
      <c r="CM118" s="459">
        <f>'Fiche Données'!CR101</f>
        <v>0</v>
      </c>
      <c r="CN118" s="459">
        <f>'Fiche Données'!CS101</f>
        <v>0</v>
      </c>
      <c r="CO118" s="459">
        <f>'Fiche Données'!CT101</f>
        <v>0</v>
      </c>
      <c r="CP118" s="459">
        <f>'Fiche Données'!CU101</f>
        <v>0</v>
      </c>
      <c r="CQ118" s="459">
        <f>'Fiche Données'!CV101</f>
        <v>0</v>
      </c>
      <c r="CR118" s="459">
        <f>'Fiche Données'!CW101</f>
        <v>0</v>
      </c>
      <c r="CS118" s="459">
        <f>'Fiche Données'!CX101</f>
        <v>0</v>
      </c>
      <c r="CT118" s="459">
        <f>'Fiche Données'!CY101</f>
        <v>0</v>
      </c>
      <c r="CU118" s="459">
        <f>'Fiche Données'!CZ101</f>
        <v>0</v>
      </c>
      <c r="CV118" s="459">
        <f>'Fiche Données'!DA101</f>
        <v>0</v>
      </c>
      <c r="CW118" s="459">
        <f>'Fiche Données'!DB101</f>
        <v>0</v>
      </c>
      <c r="CX118" s="459">
        <f>'Fiche Données'!DC101</f>
        <v>0</v>
      </c>
      <c r="CY118" s="459">
        <f>'Fiche Données'!DD101</f>
        <v>0</v>
      </c>
      <c r="CZ118" s="459">
        <f>'Fiche Données'!DE101</f>
        <v>0</v>
      </c>
      <c r="DA118" s="459">
        <f>'Fiche Données'!DF101</f>
        <v>0</v>
      </c>
      <c r="DB118" s="459">
        <f>'Fiche Données'!DG101</f>
        <v>0</v>
      </c>
      <c r="DC118" s="459">
        <f>'Fiche Données'!DH101</f>
        <v>0</v>
      </c>
      <c r="DD118" s="459">
        <f>'Fiche Données'!DI101</f>
        <v>0</v>
      </c>
      <c r="DE118" s="459">
        <f>'Fiche Données'!DJ101</f>
        <v>0</v>
      </c>
      <c r="DF118" s="459">
        <f>'Fiche Données'!DK101</f>
        <v>0</v>
      </c>
      <c r="DG118" s="459">
        <f>'Fiche Données'!DL101</f>
        <v>0</v>
      </c>
      <c r="DH118" s="459">
        <f>'Fiche Données'!DM101</f>
        <v>0</v>
      </c>
      <c r="DI118" s="459">
        <f>'Fiche Données'!DN101</f>
        <v>0</v>
      </c>
      <c r="DJ118" s="459">
        <f>'Fiche Données'!DO101</f>
        <v>0</v>
      </c>
      <c r="DK118" s="459">
        <f>'Fiche Données'!DP101</f>
        <v>0</v>
      </c>
      <c r="DL118" s="459">
        <f>'Fiche Données'!DQ101</f>
        <v>0</v>
      </c>
      <c r="DM118" s="459">
        <f>'Fiche Données'!DR101</f>
        <v>0</v>
      </c>
      <c r="DN118" s="459">
        <f>'Fiche Données'!DS101</f>
        <v>0</v>
      </c>
      <c r="DO118" s="459">
        <f>'Fiche Données'!DT101</f>
        <v>0</v>
      </c>
      <c r="DP118" s="511">
        <f>'Fiche Données'!DU101</f>
        <v>0</v>
      </c>
    </row>
    <row r="119" spans="1:120" x14ac:dyDescent="0.25">
      <c r="A119" s="516"/>
      <c r="DP119" s="511"/>
    </row>
    <row r="120" spans="1:120" x14ac:dyDescent="0.25">
      <c r="A120" s="517" t="s">
        <v>431</v>
      </c>
      <c r="DP120" s="511"/>
    </row>
    <row r="121" spans="1:120" x14ac:dyDescent="0.25">
      <c r="A121" s="516" t="s">
        <v>285</v>
      </c>
      <c r="B121" s="459">
        <f>'Fiche Données'!G102</f>
        <v>0</v>
      </c>
      <c r="C121" s="459">
        <f>'Fiche Données'!H102</f>
        <v>0</v>
      </c>
      <c r="D121" s="459">
        <f>'Fiche Données'!I102</f>
        <v>0</v>
      </c>
      <c r="E121" s="459">
        <f>'Fiche Données'!J102</f>
        <v>0</v>
      </c>
      <c r="F121" s="459">
        <f>'Fiche Données'!K102</f>
        <v>0</v>
      </c>
      <c r="G121" s="459">
        <f>'Fiche Données'!L102</f>
        <v>0</v>
      </c>
      <c r="H121" s="459">
        <f>'Fiche Données'!M102</f>
        <v>0</v>
      </c>
      <c r="I121" s="459">
        <f>'Fiche Données'!N102</f>
        <v>0</v>
      </c>
      <c r="J121" s="459">
        <f>'Fiche Données'!O102</f>
        <v>0</v>
      </c>
      <c r="K121" s="459">
        <f>'Fiche Données'!P102</f>
        <v>0</v>
      </c>
      <c r="L121" s="459">
        <f>'Fiche Données'!Q102</f>
        <v>0</v>
      </c>
      <c r="M121" s="459">
        <f>'Fiche Données'!R102</f>
        <v>0</v>
      </c>
      <c r="N121" s="459">
        <f>'Fiche Données'!S102</f>
        <v>0</v>
      </c>
      <c r="O121" s="459">
        <f>'Fiche Données'!T102</f>
        <v>0</v>
      </c>
      <c r="P121" s="459">
        <f>'Fiche Données'!U102</f>
        <v>0</v>
      </c>
      <c r="Q121" s="459">
        <f>'Fiche Données'!V102</f>
        <v>0</v>
      </c>
      <c r="R121" s="459">
        <f>'Fiche Données'!W102</f>
        <v>0</v>
      </c>
      <c r="S121" s="459">
        <f>'Fiche Données'!X102</f>
        <v>0</v>
      </c>
      <c r="T121" s="459">
        <f>'Fiche Données'!Y102</f>
        <v>0</v>
      </c>
      <c r="U121" s="459">
        <f>'Fiche Données'!Z102</f>
        <v>0</v>
      </c>
      <c r="V121" s="459">
        <f>'Fiche Données'!AA102</f>
        <v>0</v>
      </c>
      <c r="W121" s="459">
        <f>'Fiche Données'!AB102</f>
        <v>0</v>
      </c>
      <c r="X121" s="459">
        <f>'Fiche Données'!AC102</f>
        <v>0</v>
      </c>
      <c r="Y121" s="459">
        <f>'Fiche Données'!AD102</f>
        <v>0</v>
      </c>
      <c r="Z121" s="459">
        <f>'Fiche Données'!AE102</f>
        <v>0</v>
      </c>
      <c r="AA121" s="459">
        <f>'Fiche Données'!AF102</f>
        <v>0</v>
      </c>
      <c r="AB121" s="459">
        <f>'Fiche Données'!AG102</f>
        <v>0</v>
      </c>
      <c r="AC121" s="459">
        <f>'Fiche Données'!AH102</f>
        <v>0</v>
      </c>
      <c r="AD121" s="459">
        <f>'Fiche Données'!AI102</f>
        <v>0</v>
      </c>
      <c r="AE121" s="459">
        <f>'Fiche Données'!AJ102</f>
        <v>0</v>
      </c>
      <c r="AF121" s="459">
        <f>'Fiche Données'!AK102</f>
        <v>0</v>
      </c>
      <c r="AG121" s="459">
        <f>'Fiche Données'!AL102</f>
        <v>0</v>
      </c>
      <c r="AH121" s="459">
        <f>'Fiche Données'!AM102</f>
        <v>0</v>
      </c>
      <c r="AI121" s="459">
        <f>'Fiche Données'!AN102</f>
        <v>0</v>
      </c>
      <c r="AJ121" s="459">
        <f>'Fiche Données'!AO102</f>
        <v>0</v>
      </c>
      <c r="AK121" s="459">
        <f>'Fiche Données'!AP102</f>
        <v>0</v>
      </c>
      <c r="AL121" s="459">
        <f>'Fiche Données'!AQ102</f>
        <v>0</v>
      </c>
      <c r="AM121" s="459">
        <f>'Fiche Données'!AR102</f>
        <v>0</v>
      </c>
      <c r="AN121" s="459">
        <f>'Fiche Données'!AS102</f>
        <v>0</v>
      </c>
      <c r="AO121" s="459">
        <f>'Fiche Données'!AT102</f>
        <v>0</v>
      </c>
      <c r="AP121" s="459">
        <f>'Fiche Données'!AU102</f>
        <v>0</v>
      </c>
      <c r="AQ121" s="459">
        <f>'Fiche Données'!AV102</f>
        <v>0</v>
      </c>
      <c r="AR121" s="459">
        <f>'Fiche Données'!AW102</f>
        <v>0</v>
      </c>
      <c r="AS121" s="459">
        <f>'Fiche Données'!AX102</f>
        <v>0</v>
      </c>
      <c r="AT121" s="459">
        <f>'Fiche Données'!AY102</f>
        <v>0</v>
      </c>
      <c r="AU121" s="459">
        <f>'Fiche Données'!AZ102</f>
        <v>0</v>
      </c>
      <c r="AV121" s="459">
        <f>'Fiche Données'!BA102</f>
        <v>0</v>
      </c>
      <c r="AW121" s="459">
        <f>'Fiche Données'!BB102</f>
        <v>0</v>
      </c>
      <c r="AX121" s="459">
        <f>'Fiche Données'!BC102</f>
        <v>0</v>
      </c>
      <c r="AY121" s="459">
        <f>'Fiche Données'!BD102</f>
        <v>0</v>
      </c>
      <c r="AZ121" s="459">
        <f>'Fiche Données'!BE102</f>
        <v>0</v>
      </c>
      <c r="BA121" s="459">
        <f>'Fiche Données'!BF102</f>
        <v>0</v>
      </c>
      <c r="BB121" s="459">
        <f>'Fiche Données'!BG102</f>
        <v>0</v>
      </c>
      <c r="BC121" s="459">
        <f>'Fiche Données'!BH102</f>
        <v>0</v>
      </c>
      <c r="BD121" s="459">
        <f>'Fiche Données'!BI102</f>
        <v>0</v>
      </c>
      <c r="BE121" s="459">
        <f>'Fiche Données'!BJ102</f>
        <v>0</v>
      </c>
      <c r="BF121" s="459">
        <f>'Fiche Données'!BK102</f>
        <v>0</v>
      </c>
      <c r="BG121" s="459">
        <f>'Fiche Données'!BL102</f>
        <v>0</v>
      </c>
      <c r="BH121" s="459">
        <f>'Fiche Données'!BM102</f>
        <v>0</v>
      </c>
      <c r="BI121" s="459">
        <f>'Fiche Données'!BN102</f>
        <v>0</v>
      </c>
      <c r="BJ121" s="459">
        <f>'Fiche Données'!BO102</f>
        <v>0</v>
      </c>
      <c r="BK121" s="459">
        <f>'Fiche Données'!BP102</f>
        <v>0</v>
      </c>
      <c r="BL121" s="459">
        <f>'Fiche Données'!BQ102</f>
        <v>0</v>
      </c>
      <c r="BM121" s="459">
        <f>'Fiche Données'!BR102</f>
        <v>0</v>
      </c>
      <c r="BN121" s="459">
        <f>'Fiche Données'!BS102</f>
        <v>0</v>
      </c>
      <c r="BO121" s="459">
        <f>'Fiche Données'!BT102</f>
        <v>0</v>
      </c>
      <c r="BP121" s="459">
        <f>'Fiche Données'!BU102</f>
        <v>0</v>
      </c>
      <c r="BQ121" s="459">
        <f>'Fiche Données'!BV102</f>
        <v>0</v>
      </c>
      <c r="BR121" s="459">
        <f>'Fiche Données'!BW102</f>
        <v>0</v>
      </c>
      <c r="BS121" s="459">
        <f>'Fiche Données'!BX102</f>
        <v>0</v>
      </c>
      <c r="BT121" s="459">
        <f>'Fiche Données'!BY102</f>
        <v>0</v>
      </c>
      <c r="BU121" s="459">
        <f>'Fiche Données'!BZ102</f>
        <v>0</v>
      </c>
      <c r="BV121" s="459">
        <f>'Fiche Données'!CA102</f>
        <v>0</v>
      </c>
      <c r="BW121" s="459">
        <f>'Fiche Données'!CB102</f>
        <v>0</v>
      </c>
      <c r="BX121" s="459">
        <f>'Fiche Données'!CC102</f>
        <v>0</v>
      </c>
      <c r="BY121" s="459">
        <f>'Fiche Données'!CD102</f>
        <v>0</v>
      </c>
      <c r="BZ121" s="459">
        <f>'Fiche Données'!CE102</f>
        <v>0</v>
      </c>
      <c r="CA121" s="459">
        <f>'Fiche Données'!CF102</f>
        <v>0</v>
      </c>
      <c r="CB121" s="459">
        <f>'Fiche Données'!CG102</f>
        <v>0</v>
      </c>
      <c r="CC121" s="459">
        <f>'Fiche Données'!CH102</f>
        <v>0</v>
      </c>
      <c r="CD121" s="459">
        <f>'Fiche Données'!CI102</f>
        <v>0</v>
      </c>
      <c r="CE121" s="459">
        <f>'Fiche Données'!CJ102</f>
        <v>0</v>
      </c>
      <c r="CF121" s="459">
        <f>'Fiche Données'!CK102</f>
        <v>0</v>
      </c>
      <c r="CG121" s="459">
        <f>'Fiche Données'!CL102</f>
        <v>0</v>
      </c>
      <c r="CH121" s="459">
        <f>'Fiche Données'!CM102</f>
        <v>0</v>
      </c>
      <c r="CI121" s="459">
        <f>'Fiche Données'!CN102</f>
        <v>0</v>
      </c>
      <c r="CJ121" s="459">
        <f>'Fiche Données'!CO102</f>
        <v>0</v>
      </c>
      <c r="CK121" s="459">
        <f>'Fiche Données'!CP102</f>
        <v>0</v>
      </c>
      <c r="CL121" s="459">
        <f>'Fiche Données'!CQ102</f>
        <v>0</v>
      </c>
      <c r="CM121" s="459">
        <f>'Fiche Données'!CR102</f>
        <v>0</v>
      </c>
      <c r="CN121" s="459">
        <f>'Fiche Données'!CS102</f>
        <v>0</v>
      </c>
      <c r="CO121" s="459">
        <f>'Fiche Données'!CT102</f>
        <v>0</v>
      </c>
      <c r="CP121" s="459">
        <f>'Fiche Données'!CU102</f>
        <v>0</v>
      </c>
      <c r="CQ121" s="459">
        <f>'Fiche Données'!CV102</f>
        <v>0</v>
      </c>
      <c r="CR121" s="459">
        <f>'Fiche Données'!CW102</f>
        <v>0</v>
      </c>
      <c r="CS121" s="459">
        <f>'Fiche Données'!CX102</f>
        <v>0</v>
      </c>
      <c r="CT121" s="459">
        <f>'Fiche Données'!CY102</f>
        <v>0</v>
      </c>
      <c r="CU121" s="459">
        <f>'Fiche Données'!CZ102</f>
        <v>0</v>
      </c>
      <c r="CV121" s="459">
        <f>'Fiche Données'!DA102</f>
        <v>0</v>
      </c>
      <c r="CW121" s="459">
        <f>'Fiche Données'!DB102</f>
        <v>0</v>
      </c>
      <c r="CX121" s="459">
        <f>'Fiche Données'!DC102</f>
        <v>0</v>
      </c>
      <c r="CY121" s="459">
        <f>'Fiche Données'!DD102</f>
        <v>0</v>
      </c>
      <c r="CZ121" s="459">
        <f>'Fiche Données'!DE102</f>
        <v>0</v>
      </c>
      <c r="DA121" s="459">
        <f>'Fiche Données'!DF102</f>
        <v>0</v>
      </c>
      <c r="DB121" s="459">
        <f>'Fiche Données'!DG102</f>
        <v>0</v>
      </c>
      <c r="DC121" s="459">
        <f>'Fiche Données'!DH102</f>
        <v>0</v>
      </c>
      <c r="DD121" s="459">
        <f>'Fiche Données'!DI102</f>
        <v>0</v>
      </c>
      <c r="DE121" s="459">
        <f>'Fiche Données'!DJ102</f>
        <v>0</v>
      </c>
      <c r="DF121" s="459">
        <f>'Fiche Données'!DK102</f>
        <v>0</v>
      </c>
      <c r="DG121" s="459">
        <f>'Fiche Données'!DL102</f>
        <v>0</v>
      </c>
      <c r="DH121" s="459">
        <f>'Fiche Données'!DM102</f>
        <v>0</v>
      </c>
      <c r="DI121" s="459">
        <f>'Fiche Données'!DN102</f>
        <v>0</v>
      </c>
      <c r="DJ121" s="459">
        <f>'Fiche Données'!DO102</f>
        <v>0</v>
      </c>
      <c r="DK121" s="459">
        <f>'Fiche Données'!DP102</f>
        <v>0</v>
      </c>
      <c r="DL121" s="459">
        <f>'Fiche Données'!DQ102</f>
        <v>0</v>
      </c>
      <c r="DM121" s="459">
        <f>'Fiche Données'!DR102</f>
        <v>0</v>
      </c>
      <c r="DN121" s="459">
        <f>'Fiche Données'!DS102</f>
        <v>0</v>
      </c>
      <c r="DO121" s="459">
        <f>'Fiche Données'!DT102</f>
        <v>0</v>
      </c>
      <c r="DP121" s="511">
        <f>'Fiche Données'!DU102</f>
        <v>0</v>
      </c>
    </row>
    <row r="122" spans="1:120" x14ac:dyDescent="0.25">
      <c r="A122" s="516" t="s">
        <v>432</v>
      </c>
      <c r="B122" s="459">
        <f>'Fiche Données'!G103</f>
        <v>0</v>
      </c>
      <c r="C122" s="459">
        <f>'Fiche Données'!H103</f>
        <v>0</v>
      </c>
      <c r="D122" s="459">
        <f>'Fiche Données'!I103</f>
        <v>0</v>
      </c>
      <c r="E122" s="459">
        <f>'Fiche Données'!J103</f>
        <v>0</v>
      </c>
      <c r="F122" s="459">
        <f>'Fiche Données'!K103</f>
        <v>0</v>
      </c>
      <c r="G122" s="459">
        <f>'Fiche Données'!L103</f>
        <v>0</v>
      </c>
      <c r="H122" s="459">
        <f>'Fiche Données'!M103</f>
        <v>0</v>
      </c>
      <c r="I122" s="459">
        <f>'Fiche Données'!N103</f>
        <v>0</v>
      </c>
      <c r="J122" s="459">
        <f>'Fiche Données'!O103</f>
        <v>0</v>
      </c>
      <c r="K122" s="459">
        <f>'Fiche Données'!P103</f>
        <v>0</v>
      </c>
      <c r="L122" s="459">
        <f>'Fiche Données'!Q103</f>
        <v>0</v>
      </c>
      <c r="M122" s="459">
        <f>'Fiche Données'!R103</f>
        <v>0</v>
      </c>
      <c r="N122" s="459">
        <f>'Fiche Données'!S103</f>
        <v>0</v>
      </c>
      <c r="O122" s="459">
        <f>'Fiche Données'!T103</f>
        <v>0</v>
      </c>
      <c r="P122" s="459">
        <f>'Fiche Données'!U103</f>
        <v>0</v>
      </c>
      <c r="Q122" s="459">
        <f>'Fiche Données'!V103</f>
        <v>0</v>
      </c>
      <c r="R122" s="459">
        <f>'Fiche Données'!W103</f>
        <v>0</v>
      </c>
      <c r="S122" s="459">
        <f>'Fiche Données'!X103</f>
        <v>0</v>
      </c>
      <c r="T122" s="459">
        <f>'Fiche Données'!Y103</f>
        <v>0</v>
      </c>
      <c r="U122" s="459">
        <f>'Fiche Données'!Z103</f>
        <v>0</v>
      </c>
      <c r="V122" s="459">
        <f>'Fiche Données'!AA103</f>
        <v>0</v>
      </c>
      <c r="W122" s="459">
        <f>'Fiche Données'!AB103</f>
        <v>0</v>
      </c>
      <c r="X122" s="459">
        <f>'Fiche Données'!AC103</f>
        <v>0</v>
      </c>
      <c r="Y122" s="459">
        <f>'Fiche Données'!AD103</f>
        <v>0</v>
      </c>
      <c r="Z122" s="459">
        <f>'Fiche Données'!AE103</f>
        <v>0</v>
      </c>
      <c r="AA122" s="459">
        <f>'Fiche Données'!AF103</f>
        <v>0</v>
      </c>
      <c r="AB122" s="459">
        <f>'Fiche Données'!AG103</f>
        <v>0</v>
      </c>
      <c r="AC122" s="459">
        <f>'Fiche Données'!AH103</f>
        <v>0</v>
      </c>
      <c r="AD122" s="459">
        <f>'Fiche Données'!AI103</f>
        <v>0</v>
      </c>
      <c r="AE122" s="459">
        <f>'Fiche Données'!AJ103</f>
        <v>0</v>
      </c>
      <c r="AF122" s="459">
        <f>'Fiche Données'!AK103</f>
        <v>0</v>
      </c>
      <c r="AG122" s="459">
        <f>'Fiche Données'!AL103</f>
        <v>0</v>
      </c>
      <c r="AH122" s="459">
        <f>'Fiche Données'!AM103</f>
        <v>0</v>
      </c>
      <c r="AI122" s="459">
        <f>'Fiche Données'!AN103</f>
        <v>0</v>
      </c>
      <c r="AJ122" s="459">
        <f>'Fiche Données'!AO103</f>
        <v>0</v>
      </c>
      <c r="AK122" s="459">
        <f>'Fiche Données'!AP103</f>
        <v>0</v>
      </c>
      <c r="AL122" s="459">
        <f>'Fiche Données'!AQ103</f>
        <v>0</v>
      </c>
      <c r="AM122" s="459">
        <f>'Fiche Données'!AR103</f>
        <v>0</v>
      </c>
      <c r="AN122" s="459">
        <f>'Fiche Données'!AS103</f>
        <v>0</v>
      </c>
      <c r="AO122" s="459">
        <f>'Fiche Données'!AT103</f>
        <v>0</v>
      </c>
      <c r="AP122" s="459">
        <f>'Fiche Données'!AU103</f>
        <v>0</v>
      </c>
      <c r="AQ122" s="459">
        <f>'Fiche Données'!AV103</f>
        <v>0</v>
      </c>
      <c r="AR122" s="459">
        <f>'Fiche Données'!AW103</f>
        <v>0</v>
      </c>
      <c r="AS122" s="459">
        <f>'Fiche Données'!AX103</f>
        <v>0</v>
      </c>
      <c r="AT122" s="459">
        <f>'Fiche Données'!AY103</f>
        <v>0</v>
      </c>
      <c r="AU122" s="459">
        <f>'Fiche Données'!AZ103</f>
        <v>0</v>
      </c>
      <c r="AV122" s="459">
        <f>'Fiche Données'!BA103</f>
        <v>0</v>
      </c>
      <c r="AW122" s="459">
        <f>'Fiche Données'!BB103</f>
        <v>0</v>
      </c>
      <c r="AX122" s="459">
        <f>'Fiche Données'!BC103</f>
        <v>0</v>
      </c>
      <c r="AY122" s="459">
        <f>'Fiche Données'!BD103</f>
        <v>0</v>
      </c>
      <c r="AZ122" s="459">
        <f>'Fiche Données'!BE103</f>
        <v>0</v>
      </c>
      <c r="BA122" s="459">
        <f>'Fiche Données'!BF103</f>
        <v>0</v>
      </c>
      <c r="BB122" s="459">
        <f>'Fiche Données'!BG103</f>
        <v>0</v>
      </c>
      <c r="BC122" s="459">
        <f>'Fiche Données'!BH103</f>
        <v>0</v>
      </c>
      <c r="BD122" s="459">
        <f>'Fiche Données'!BI103</f>
        <v>0</v>
      </c>
      <c r="BE122" s="459">
        <f>'Fiche Données'!BJ103</f>
        <v>0</v>
      </c>
      <c r="BF122" s="459">
        <f>'Fiche Données'!BK103</f>
        <v>0</v>
      </c>
      <c r="BG122" s="459">
        <f>'Fiche Données'!BL103</f>
        <v>0</v>
      </c>
      <c r="BH122" s="459">
        <f>'Fiche Données'!BM103</f>
        <v>0</v>
      </c>
      <c r="BI122" s="459">
        <f>'Fiche Données'!BN103</f>
        <v>0</v>
      </c>
      <c r="BJ122" s="459">
        <f>'Fiche Données'!BO103</f>
        <v>0</v>
      </c>
      <c r="BK122" s="459">
        <f>'Fiche Données'!BP103</f>
        <v>0</v>
      </c>
      <c r="BL122" s="459">
        <f>'Fiche Données'!BQ103</f>
        <v>0</v>
      </c>
      <c r="BM122" s="459">
        <f>'Fiche Données'!BR103</f>
        <v>0</v>
      </c>
      <c r="BN122" s="459">
        <f>'Fiche Données'!BS103</f>
        <v>0</v>
      </c>
      <c r="BO122" s="459">
        <f>'Fiche Données'!BT103</f>
        <v>0</v>
      </c>
      <c r="BP122" s="459">
        <f>'Fiche Données'!BU103</f>
        <v>0</v>
      </c>
      <c r="BQ122" s="459">
        <f>'Fiche Données'!BV103</f>
        <v>0</v>
      </c>
      <c r="BR122" s="459">
        <f>'Fiche Données'!BW103</f>
        <v>0</v>
      </c>
      <c r="BS122" s="459">
        <f>'Fiche Données'!BX103</f>
        <v>0</v>
      </c>
      <c r="BT122" s="459">
        <f>'Fiche Données'!BY103</f>
        <v>0</v>
      </c>
      <c r="BU122" s="459">
        <f>'Fiche Données'!BZ103</f>
        <v>0</v>
      </c>
      <c r="BV122" s="459">
        <f>'Fiche Données'!CA103</f>
        <v>0</v>
      </c>
      <c r="BW122" s="459">
        <f>'Fiche Données'!CB103</f>
        <v>0</v>
      </c>
      <c r="BX122" s="459">
        <f>'Fiche Données'!CC103</f>
        <v>0</v>
      </c>
      <c r="BY122" s="459">
        <f>'Fiche Données'!CD103</f>
        <v>0</v>
      </c>
      <c r="BZ122" s="459">
        <f>'Fiche Données'!CE103</f>
        <v>0</v>
      </c>
      <c r="CA122" s="459">
        <f>'Fiche Données'!CF103</f>
        <v>0</v>
      </c>
      <c r="CB122" s="459">
        <f>'Fiche Données'!CG103</f>
        <v>0</v>
      </c>
      <c r="CC122" s="459">
        <f>'Fiche Données'!CH103</f>
        <v>0</v>
      </c>
      <c r="CD122" s="459">
        <f>'Fiche Données'!CI103</f>
        <v>0</v>
      </c>
      <c r="CE122" s="459">
        <f>'Fiche Données'!CJ103</f>
        <v>0</v>
      </c>
      <c r="CF122" s="459">
        <f>'Fiche Données'!CK103</f>
        <v>0</v>
      </c>
      <c r="CG122" s="459">
        <f>'Fiche Données'!CL103</f>
        <v>0</v>
      </c>
      <c r="CH122" s="459">
        <f>'Fiche Données'!CM103</f>
        <v>0</v>
      </c>
      <c r="CI122" s="459">
        <f>'Fiche Données'!CN103</f>
        <v>0</v>
      </c>
      <c r="CJ122" s="459">
        <f>'Fiche Données'!CO103</f>
        <v>0</v>
      </c>
      <c r="CK122" s="459">
        <f>'Fiche Données'!CP103</f>
        <v>0</v>
      </c>
      <c r="CL122" s="459">
        <f>'Fiche Données'!CQ103</f>
        <v>0</v>
      </c>
      <c r="CM122" s="459">
        <f>'Fiche Données'!CR103</f>
        <v>0</v>
      </c>
      <c r="CN122" s="459">
        <f>'Fiche Données'!CS103</f>
        <v>0</v>
      </c>
      <c r="CO122" s="459">
        <f>'Fiche Données'!CT103</f>
        <v>0</v>
      </c>
      <c r="CP122" s="459">
        <f>'Fiche Données'!CU103</f>
        <v>0</v>
      </c>
      <c r="CQ122" s="459">
        <f>'Fiche Données'!CV103</f>
        <v>0</v>
      </c>
      <c r="CR122" s="459">
        <f>'Fiche Données'!CW103</f>
        <v>0</v>
      </c>
      <c r="CS122" s="459">
        <f>'Fiche Données'!CX103</f>
        <v>0</v>
      </c>
      <c r="CT122" s="459">
        <f>'Fiche Données'!CY103</f>
        <v>0</v>
      </c>
      <c r="CU122" s="459">
        <f>'Fiche Données'!CZ103</f>
        <v>0</v>
      </c>
      <c r="CV122" s="459">
        <f>'Fiche Données'!DA103</f>
        <v>0</v>
      </c>
      <c r="CW122" s="459">
        <f>'Fiche Données'!DB103</f>
        <v>0</v>
      </c>
      <c r="CX122" s="459">
        <f>'Fiche Données'!DC103</f>
        <v>0</v>
      </c>
      <c r="CY122" s="459">
        <f>'Fiche Données'!DD103</f>
        <v>0</v>
      </c>
      <c r="CZ122" s="459">
        <f>'Fiche Données'!DE103</f>
        <v>0</v>
      </c>
      <c r="DA122" s="459">
        <f>'Fiche Données'!DF103</f>
        <v>0</v>
      </c>
      <c r="DB122" s="459">
        <f>'Fiche Données'!DG103</f>
        <v>0</v>
      </c>
      <c r="DC122" s="459">
        <f>'Fiche Données'!DH103</f>
        <v>0</v>
      </c>
      <c r="DD122" s="459">
        <f>'Fiche Données'!DI103</f>
        <v>0</v>
      </c>
      <c r="DE122" s="459">
        <f>'Fiche Données'!DJ103</f>
        <v>0</v>
      </c>
      <c r="DF122" s="459">
        <f>'Fiche Données'!DK103</f>
        <v>0</v>
      </c>
      <c r="DG122" s="459">
        <f>'Fiche Données'!DL103</f>
        <v>0</v>
      </c>
      <c r="DH122" s="459">
        <f>'Fiche Données'!DM103</f>
        <v>0</v>
      </c>
      <c r="DI122" s="459">
        <f>'Fiche Données'!DN103</f>
        <v>0</v>
      </c>
      <c r="DJ122" s="459">
        <f>'Fiche Données'!DO103</f>
        <v>0</v>
      </c>
      <c r="DK122" s="459">
        <f>'Fiche Données'!DP103</f>
        <v>0</v>
      </c>
      <c r="DL122" s="459">
        <f>'Fiche Données'!DQ103</f>
        <v>0</v>
      </c>
      <c r="DM122" s="459">
        <f>'Fiche Données'!DR103</f>
        <v>0</v>
      </c>
      <c r="DN122" s="459">
        <f>'Fiche Données'!DS103</f>
        <v>0</v>
      </c>
      <c r="DO122" s="459">
        <f>'Fiche Données'!DT103</f>
        <v>0</v>
      </c>
      <c r="DP122" s="511">
        <f>'Fiche Données'!DU103</f>
        <v>0</v>
      </c>
    </row>
    <row r="123" spans="1:120" x14ac:dyDescent="0.25">
      <c r="A123" s="516" t="s">
        <v>286</v>
      </c>
      <c r="B123" s="459">
        <f>'Fiche Données'!G104</f>
        <v>0</v>
      </c>
      <c r="C123" s="459">
        <f>'Fiche Données'!H104</f>
        <v>0</v>
      </c>
      <c r="D123" s="459">
        <f>'Fiche Données'!I104</f>
        <v>0</v>
      </c>
      <c r="E123" s="459">
        <f>'Fiche Données'!J104</f>
        <v>0</v>
      </c>
      <c r="F123" s="459">
        <f>'Fiche Données'!K104</f>
        <v>0</v>
      </c>
      <c r="G123" s="459">
        <f>'Fiche Données'!L104</f>
        <v>0</v>
      </c>
      <c r="H123" s="459">
        <f>'Fiche Données'!M104</f>
        <v>0</v>
      </c>
      <c r="I123" s="459">
        <f>'Fiche Données'!N104</f>
        <v>0</v>
      </c>
      <c r="J123" s="459">
        <f>'Fiche Données'!O104</f>
        <v>0</v>
      </c>
      <c r="K123" s="459">
        <f>'Fiche Données'!P104</f>
        <v>0</v>
      </c>
      <c r="L123" s="459">
        <f>'Fiche Données'!Q104</f>
        <v>0</v>
      </c>
      <c r="M123" s="459">
        <f>'Fiche Données'!R104</f>
        <v>0</v>
      </c>
      <c r="N123" s="459">
        <f>'Fiche Données'!S104</f>
        <v>0</v>
      </c>
      <c r="O123" s="459">
        <f>'Fiche Données'!T104</f>
        <v>0</v>
      </c>
      <c r="P123" s="459">
        <f>'Fiche Données'!U104</f>
        <v>0</v>
      </c>
      <c r="Q123" s="459">
        <f>'Fiche Données'!V104</f>
        <v>0</v>
      </c>
      <c r="R123" s="459">
        <f>'Fiche Données'!W104</f>
        <v>0</v>
      </c>
      <c r="S123" s="459">
        <f>'Fiche Données'!X104</f>
        <v>0</v>
      </c>
      <c r="T123" s="459">
        <f>'Fiche Données'!Y104</f>
        <v>0</v>
      </c>
      <c r="U123" s="459">
        <f>'Fiche Données'!Z104</f>
        <v>0</v>
      </c>
      <c r="V123" s="459">
        <f>'Fiche Données'!AA104</f>
        <v>0</v>
      </c>
      <c r="W123" s="459">
        <f>'Fiche Données'!AB104</f>
        <v>0</v>
      </c>
      <c r="X123" s="459">
        <f>'Fiche Données'!AC104</f>
        <v>0</v>
      </c>
      <c r="Y123" s="459">
        <f>'Fiche Données'!AD104</f>
        <v>0</v>
      </c>
      <c r="Z123" s="459">
        <f>'Fiche Données'!AE104</f>
        <v>0</v>
      </c>
      <c r="AA123" s="459">
        <f>'Fiche Données'!AF104</f>
        <v>0</v>
      </c>
      <c r="AB123" s="459">
        <f>'Fiche Données'!AG104</f>
        <v>0</v>
      </c>
      <c r="AC123" s="459">
        <f>'Fiche Données'!AH104</f>
        <v>0</v>
      </c>
      <c r="AD123" s="459">
        <f>'Fiche Données'!AI104</f>
        <v>0</v>
      </c>
      <c r="AE123" s="459">
        <f>'Fiche Données'!AJ104</f>
        <v>0</v>
      </c>
      <c r="AF123" s="459">
        <f>'Fiche Données'!AK104</f>
        <v>0</v>
      </c>
      <c r="AG123" s="459">
        <f>'Fiche Données'!AL104</f>
        <v>0</v>
      </c>
      <c r="AH123" s="459">
        <f>'Fiche Données'!AM104</f>
        <v>0</v>
      </c>
      <c r="AI123" s="459">
        <f>'Fiche Données'!AN104</f>
        <v>0</v>
      </c>
      <c r="AJ123" s="459">
        <f>'Fiche Données'!AO104</f>
        <v>0</v>
      </c>
      <c r="AK123" s="459">
        <f>'Fiche Données'!AP104</f>
        <v>0</v>
      </c>
      <c r="AL123" s="459">
        <f>'Fiche Données'!AQ104</f>
        <v>0</v>
      </c>
      <c r="AM123" s="459">
        <f>'Fiche Données'!AR104</f>
        <v>0</v>
      </c>
      <c r="AN123" s="459">
        <f>'Fiche Données'!AS104</f>
        <v>0</v>
      </c>
      <c r="AO123" s="459">
        <f>'Fiche Données'!AT104</f>
        <v>0</v>
      </c>
      <c r="AP123" s="459">
        <f>'Fiche Données'!AU104</f>
        <v>0</v>
      </c>
      <c r="AQ123" s="459">
        <f>'Fiche Données'!AV104</f>
        <v>0</v>
      </c>
      <c r="AR123" s="459">
        <f>'Fiche Données'!AW104</f>
        <v>0</v>
      </c>
      <c r="AS123" s="459">
        <f>'Fiche Données'!AX104</f>
        <v>0</v>
      </c>
      <c r="AT123" s="459">
        <f>'Fiche Données'!AY104</f>
        <v>0</v>
      </c>
      <c r="AU123" s="459">
        <f>'Fiche Données'!AZ104</f>
        <v>0</v>
      </c>
      <c r="AV123" s="459">
        <f>'Fiche Données'!BA104</f>
        <v>0</v>
      </c>
      <c r="AW123" s="459">
        <f>'Fiche Données'!BB104</f>
        <v>0</v>
      </c>
      <c r="AX123" s="459">
        <f>'Fiche Données'!BC104</f>
        <v>0</v>
      </c>
      <c r="AY123" s="459">
        <f>'Fiche Données'!BD104</f>
        <v>0</v>
      </c>
      <c r="AZ123" s="459">
        <f>'Fiche Données'!BE104</f>
        <v>0</v>
      </c>
      <c r="BA123" s="459">
        <f>'Fiche Données'!BF104</f>
        <v>0</v>
      </c>
      <c r="BB123" s="459">
        <f>'Fiche Données'!BG104</f>
        <v>0</v>
      </c>
      <c r="BC123" s="459">
        <f>'Fiche Données'!BH104</f>
        <v>0</v>
      </c>
      <c r="BD123" s="459">
        <f>'Fiche Données'!BI104</f>
        <v>0</v>
      </c>
      <c r="BE123" s="459">
        <f>'Fiche Données'!BJ104</f>
        <v>0</v>
      </c>
      <c r="BF123" s="459">
        <f>'Fiche Données'!BK104</f>
        <v>0</v>
      </c>
      <c r="BG123" s="459">
        <f>'Fiche Données'!BL104</f>
        <v>0</v>
      </c>
      <c r="BH123" s="459">
        <f>'Fiche Données'!BM104</f>
        <v>0</v>
      </c>
      <c r="BI123" s="459">
        <f>'Fiche Données'!BN104</f>
        <v>0</v>
      </c>
      <c r="BJ123" s="459">
        <f>'Fiche Données'!BO104</f>
        <v>0</v>
      </c>
      <c r="BK123" s="459">
        <f>'Fiche Données'!BP104</f>
        <v>0</v>
      </c>
      <c r="BL123" s="459">
        <f>'Fiche Données'!BQ104</f>
        <v>0</v>
      </c>
      <c r="BM123" s="459">
        <f>'Fiche Données'!BR104</f>
        <v>0</v>
      </c>
      <c r="BN123" s="459">
        <f>'Fiche Données'!BS104</f>
        <v>0</v>
      </c>
      <c r="BO123" s="459">
        <f>'Fiche Données'!BT104</f>
        <v>0</v>
      </c>
      <c r="BP123" s="459">
        <f>'Fiche Données'!BU104</f>
        <v>0</v>
      </c>
      <c r="BQ123" s="459">
        <f>'Fiche Données'!BV104</f>
        <v>0</v>
      </c>
      <c r="BR123" s="459">
        <f>'Fiche Données'!BW104</f>
        <v>0</v>
      </c>
      <c r="BS123" s="459">
        <f>'Fiche Données'!BX104</f>
        <v>0</v>
      </c>
      <c r="BT123" s="459">
        <f>'Fiche Données'!BY104</f>
        <v>0</v>
      </c>
      <c r="BU123" s="459">
        <f>'Fiche Données'!BZ104</f>
        <v>0</v>
      </c>
      <c r="BV123" s="459">
        <f>'Fiche Données'!CA104</f>
        <v>0</v>
      </c>
      <c r="BW123" s="459">
        <f>'Fiche Données'!CB104</f>
        <v>0</v>
      </c>
      <c r="BX123" s="459">
        <f>'Fiche Données'!CC104</f>
        <v>0</v>
      </c>
      <c r="BY123" s="459">
        <f>'Fiche Données'!CD104</f>
        <v>0</v>
      </c>
      <c r="BZ123" s="459">
        <f>'Fiche Données'!CE104</f>
        <v>0</v>
      </c>
      <c r="CA123" s="459">
        <f>'Fiche Données'!CF104</f>
        <v>0</v>
      </c>
      <c r="CB123" s="459">
        <f>'Fiche Données'!CG104</f>
        <v>0</v>
      </c>
      <c r="CC123" s="459">
        <f>'Fiche Données'!CH104</f>
        <v>0</v>
      </c>
      <c r="CD123" s="459">
        <f>'Fiche Données'!CI104</f>
        <v>0</v>
      </c>
      <c r="CE123" s="459">
        <f>'Fiche Données'!CJ104</f>
        <v>0</v>
      </c>
      <c r="CF123" s="459">
        <f>'Fiche Données'!CK104</f>
        <v>0</v>
      </c>
      <c r="CG123" s="459">
        <f>'Fiche Données'!CL104</f>
        <v>0</v>
      </c>
      <c r="CH123" s="459">
        <f>'Fiche Données'!CM104</f>
        <v>0</v>
      </c>
      <c r="CI123" s="459">
        <f>'Fiche Données'!CN104</f>
        <v>0</v>
      </c>
      <c r="CJ123" s="459">
        <f>'Fiche Données'!CO104</f>
        <v>0</v>
      </c>
      <c r="CK123" s="459">
        <f>'Fiche Données'!CP104</f>
        <v>0</v>
      </c>
      <c r="CL123" s="459">
        <f>'Fiche Données'!CQ104</f>
        <v>0</v>
      </c>
      <c r="CM123" s="459">
        <f>'Fiche Données'!CR104</f>
        <v>0</v>
      </c>
      <c r="CN123" s="459">
        <f>'Fiche Données'!CS104</f>
        <v>0</v>
      </c>
      <c r="CO123" s="459">
        <f>'Fiche Données'!CT104</f>
        <v>0</v>
      </c>
      <c r="CP123" s="459">
        <f>'Fiche Données'!CU104</f>
        <v>0</v>
      </c>
      <c r="CQ123" s="459">
        <f>'Fiche Données'!CV104</f>
        <v>0</v>
      </c>
      <c r="CR123" s="459">
        <f>'Fiche Données'!CW104</f>
        <v>0</v>
      </c>
      <c r="CS123" s="459">
        <f>'Fiche Données'!CX104</f>
        <v>0</v>
      </c>
      <c r="CT123" s="459">
        <f>'Fiche Données'!CY104</f>
        <v>0</v>
      </c>
      <c r="CU123" s="459">
        <f>'Fiche Données'!CZ104</f>
        <v>0</v>
      </c>
      <c r="CV123" s="459">
        <f>'Fiche Données'!DA104</f>
        <v>0</v>
      </c>
      <c r="CW123" s="459">
        <f>'Fiche Données'!DB104</f>
        <v>0</v>
      </c>
      <c r="CX123" s="459">
        <f>'Fiche Données'!DC104</f>
        <v>0</v>
      </c>
      <c r="CY123" s="459">
        <f>'Fiche Données'!DD104</f>
        <v>0</v>
      </c>
      <c r="CZ123" s="459">
        <f>'Fiche Données'!DE104</f>
        <v>0</v>
      </c>
      <c r="DA123" s="459">
        <f>'Fiche Données'!DF104</f>
        <v>0</v>
      </c>
      <c r="DB123" s="459">
        <f>'Fiche Données'!DG104</f>
        <v>0</v>
      </c>
      <c r="DC123" s="459">
        <f>'Fiche Données'!DH104</f>
        <v>0</v>
      </c>
      <c r="DD123" s="459">
        <f>'Fiche Données'!DI104</f>
        <v>0</v>
      </c>
      <c r="DE123" s="459">
        <f>'Fiche Données'!DJ104</f>
        <v>0</v>
      </c>
      <c r="DF123" s="459">
        <f>'Fiche Données'!DK104</f>
        <v>0</v>
      </c>
      <c r="DG123" s="459">
        <f>'Fiche Données'!DL104</f>
        <v>0</v>
      </c>
      <c r="DH123" s="459">
        <f>'Fiche Données'!DM104</f>
        <v>0</v>
      </c>
      <c r="DI123" s="459">
        <f>'Fiche Données'!DN104</f>
        <v>0</v>
      </c>
      <c r="DJ123" s="459">
        <f>'Fiche Données'!DO104</f>
        <v>0</v>
      </c>
      <c r="DK123" s="459">
        <f>'Fiche Données'!DP104</f>
        <v>0</v>
      </c>
      <c r="DL123" s="459">
        <f>'Fiche Données'!DQ104</f>
        <v>0</v>
      </c>
      <c r="DM123" s="459">
        <f>'Fiche Données'!DR104</f>
        <v>0</v>
      </c>
      <c r="DN123" s="459">
        <f>'Fiche Données'!DS104</f>
        <v>0</v>
      </c>
      <c r="DO123" s="459">
        <f>'Fiche Données'!DT104</f>
        <v>0</v>
      </c>
      <c r="DP123" s="511">
        <f>'Fiche Données'!DU104</f>
        <v>0</v>
      </c>
    </row>
    <row r="124" spans="1:120" x14ac:dyDescent="0.25">
      <c r="A124" s="516" t="s">
        <v>433</v>
      </c>
      <c r="B124" s="459">
        <f>'Fiche Données'!G107</f>
        <v>0</v>
      </c>
      <c r="C124" s="459">
        <f>'Fiche Données'!H107</f>
        <v>0</v>
      </c>
      <c r="D124" s="459">
        <f>'Fiche Données'!I107</f>
        <v>0</v>
      </c>
      <c r="E124" s="459">
        <f>'Fiche Données'!J107</f>
        <v>0</v>
      </c>
      <c r="F124" s="459">
        <f>'Fiche Données'!K107</f>
        <v>0</v>
      </c>
      <c r="G124" s="459">
        <f>'Fiche Données'!L107</f>
        <v>0</v>
      </c>
      <c r="H124" s="459">
        <f>'Fiche Données'!M107</f>
        <v>0</v>
      </c>
      <c r="I124" s="459">
        <f>'Fiche Données'!N107</f>
        <v>0</v>
      </c>
      <c r="J124" s="459">
        <f>'Fiche Données'!O107</f>
        <v>0</v>
      </c>
      <c r="K124" s="459">
        <f>'Fiche Données'!P107</f>
        <v>0</v>
      </c>
      <c r="L124" s="459">
        <f>'Fiche Données'!Q107</f>
        <v>0</v>
      </c>
      <c r="M124" s="459">
        <f>'Fiche Données'!R107</f>
        <v>0</v>
      </c>
      <c r="N124" s="459">
        <f>'Fiche Données'!S107</f>
        <v>0</v>
      </c>
      <c r="O124" s="459">
        <f>'Fiche Données'!T107</f>
        <v>0</v>
      </c>
      <c r="P124" s="459">
        <f>'Fiche Données'!U107</f>
        <v>0</v>
      </c>
      <c r="Q124" s="459">
        <f>'Fiche Données'!V107</f>
        <v>0</v>
      </c>
      <c r="R124" s="459">
        <f>'Fiche Données'!W107</f>
        <v>0</v>
      </c>
      <c r="S124" s="459">
        <f>'Fiche Données'!X107</f>
        <v>0</v>
      </c>
      <c r="T124" s="459">
        <f>'Fiche Données'!Y107</f>
        <v>0</v>
      </c>
      <c r="U124" s="459">
        <f>'Fiche Données'!Z107</f>
        <v>0</v>
      </c>
      <c r="V124" s="459">
        <f>'Fiche Données'!AA107</f>
        <v>0</v>
      </c>
      <c r="W124" s="459">
        <f>'Fiche Données'!AB107</f>
        <v>0</v>
      </c>
      <c r="X124" s="459">
        <f>'Fiche Données'!AC107</f>
        <v>0</v>
      </c>
      <c r="Y124" s="459">
        <f>'Fiche Données'!AD107</f>
        <v>0</v>
      </c>
      <c r="Z124" s="459">
        <f>'Fiche Données'!AE107</f>
        <v>0</v>
      </c>
      <c r="AA124" s="459">
        <f>'Fiche Données'!AF107</f>
        <v>0</v>
      </c>
      <c r="AB124" s="459">
        <f>'Fiche Données'!AG107</f>
        <v>0</v>
      </c>
      <c r="AC124" s="459">
        <f>'Fiche Données'!AH107</f>
        <v>0</v>
      </c>
      <c r="AD124" s="459">
        <f>'Fiche Données'!AI107</f>
        <v>0</v>
      </c>
      <c r="AE124" s="459">
        <f>'Fiche Données'!AJ107</f>
        <v>0</v>
      </c>
      <c r="AF124" s="459">
        <f>'Fiche Données'!AK107</f>
        <v>0</v>
      </c>
      <c r="AG124" s="459">
        <f>'Fiche Données'!AL107</f>
        <v>0</v>
      </c>
      <c r="AH124" s="459">
        <f>'Fiche Données'!AM107</f>
        <v>0</v>
      </c>
      <c r="AI124" s="459">
        <f>'Fiche Données'!AN107</f>
        <v>0</v>
      </c>
      <c r="AJ124" s="459">
        <f>'Fiche Données'!AO107</f>
        <v>0</v>
      </c>
      <c r="AK124" s="459">
        <f>'Fiche Données'!AP107</f>
        <v>0</v>
      </c>
      <c r="AL124" s="459">
        <f>'Fiche Données'!AQ107</f>
        <v>0</v>
      </c>
      <c r="AM124" s="459">
        <f>'Fiche Données'!AR107</f>
        <v>0</v>
      </c>
      <c r="AN124" s="459">
        <f>'Fiche Données'!AS107</f>
        <v>0</v>
      </c>
      <c r="AO124" s="459">
        <f>'Fiche Données'!AT107</f>
        <v>0</v>
      </c>
      <c r="AP124" s="459">
        <f>'Fiche Données'!AU107</f>
        <v>0</v>
      </c>
      <c r="AQ124" s="459">
        <f>'Fiche Données'!AV107</f>
        <v>0</v>
      </c>
      <c r="AR124" s="459">
        <f>'Fiche Données'!AW107</f>
        <v>0</v>
      </c>
      <c r="AS124" s="459">
        <f>'Fiche Données'!AX107</f>
        <v>0</v>
      </c>
      <c r="AT124" s="459">
        <f>'Fiche Données'!AY107</f>
        <v>0</v>
      </c>
      <c r="AU124" s="459">
        <f>'Fiche Données'!AZ107</f>
        <v>0</v>
      </c>
      <c r="AV124" s="459">
        <f>'Fiche Données'!BA107</f>
        <v>0</v>
      </c>
      <c r="AW124" s="459">
        <f>'Fiche Données'!BB107</f>
        <v>0</v>
      </c>
      <c r="AX124" s="459">
        <f>'Fiche Données'!BC107</f>
        <v>0</v>
      </c>
      <c r="AY124" s="459">
        <f>'Fiche Données'!BD107</f>
        <v>0</v>
      </c>
      <c r="AZ124" s="459">
        <f>'Fiche Données'!BE107</f>
        <v>0</v>
      </c>
      <c r="BA124" s="459">
        <f>'Fiche Données'!BF107</f>
        <v>0</v>
      </c>
      <c r="BB124" s="459">
        <f>'Fiche Données'!BG107</f>
        <v>0</v>
      </c>
      <c r="BC124" s="459">
        <f>'Fiche Données'!BH107</f>
        <v>0</v>
      </c>
      <c r="BD124" s="459">
        <f>'Fiche Données'!BI107</f>
        <v>0</v>
      </c>
      <c r="BE124" s="459">
        <f>'Fiche Données'!BJ107</f>
        <v>0</v>
      </c>
      <c r="BF124" s="459">
        <f>'Fiche Données'!BK107</f>
        <v>0</v>
      </c>
      <c r="BG124" s="459">
        <f>'Fiche Données'!BL107</f>
        <v>0</v>
      </c>
      <c r="BH124" s="459">
        <f>'Fiche Données'!BM107</f>
        <v>0</v>
      </c>
      <c r="BI124" s="459">
        <f>'Fiche Données'!BN107</f>
        <v>0</v>
      </c>
      <c r="BJ124" s="459">
        <f>'Fiche Données'!BO107</f>
        <v>0</v>
      </c>
      <c r="BK124" s="459">
        <f>'Fiche Données'!BP107</f>
        <v>0</v>
      </c>
      <c r="BL124" s="459">
        <f>'Fiche Données'!BQ107</f>
        <v>0</v>
      </c>
      <c r="BM124" s="459">
        <f>'Fiche Données'!BR107</f>
        <v>0</v>
      </c>
      <c r="BN124" s="459">
        <f>'Fiche Données'!BS107</f>
        <v>0</v>
      </c>
      <c r="BO124" s="459">
        <f>'Fiche Données'!BT107</f>
        <v>0</v>
      </c>
      <c r="BP124" s="459">
        <f>'Fiche Données'!BU107</f>
        <v>0</v>
      </c>
      <c r="BQ124" s="459">
        <f>'Fiche Données'!BV107</f>
        <v>0</v>
      </c>
      <c r="BR124" s="459">
        <f>'Fiche Données'!BW107</f>
        <v>0</v>
      </c>
      <c r="BS124" s="459">
        <f>'Fiche Données'!BX107</f>
        <v>0</v>
      </c>
      <c r="BT124" s="459">
        <f>'Fiche Données'!BY107</f>
        <v>0</v>
      </c>
      <c r="BU124" s="459">
        <f>'Fiche Données'!BZ107</f>
        <v>0</v>
      </c>
      <c r="BV124" s="459">
        <f>'Fiche Données'!CA107</f>
        <v>0</v>
      </c>
      <c r="BW124" s="459">
        <f>'Fiche Données'!CB107</f>
        <v>0</v>
      </c>
      <c r="BX124" s="459">
        <f>'Fiche Données'!CC107</f>
        <v>0</v>
      </c>
      <c r="BY124" s="459">
        <f>'Fiche Données'!CD107</f>
        <v>0</v>
      </c>
      <c r="BZ124" s="459">
        <f>'Fiche Données'!CE107</f>
        <v>0</v>
      </c>
      <c r="CA124" s="459">
        <f>'Fiche Données'!CF107</f>
        <v>0</v>
      </c>
      <c r="CB124" s="459">
        <f>'Fiche Données'!CG107</f>
        <v>0</v>
      </c>
      <c r="CC124" s="459">
        <f>'Fiche Données'!CH107</f>
        <v>0</v>
      </c>
      <c r="CD124" s="459">
        <f>'Fiche Données'!CI107</f>
        <v>0</v>
      </c>
      <c r="CE124" s="459">
        <f>'Fiche Données'!CJ107</f>
        <v>0</v>
      </c>
      <c r="CF124" s="459">
        <f>'Fiche Données'!CK107</f>
        <v>0</v>
      </c>
      <c r="CG124" s="459">
        <f>'Fiche Données'!CL107</f>
        <v>0</v>
      </c>
      <c r="CH124" s="459">
        <f>'Fiche Données'!CM107</f>
        <v>0</v>
      </c>
      <c r="CI124" s="459">
        <f>'Fiche Données'!CN107</f>
        <v>0</v>
      </c>
      <c r="CJ124" s="459">
        <f>'Fiche Données'!CO107</f>
        <v>0</v>
      </c>
      <c r="CK124" s="459">
        <f>'Fiche Données'!CP107</f>
        <v>0</v>
      </c>
      <c r="CL124" s="459">
        <f>'Fiche Données'!CQ107</f>
        <v>0</v>
      </c>
      <c r="CM124" s="459">
        <f>'Fiche Données'!CR107</f>
        <v>0</v>
      </c>
      <c r="CN124" s="459">
        <f>'Fiche Données'!CS107</f>
        <v>0</v>
      </c>
      <c r="CO124" s="459">
        <f>'Fiche Données'!CT107</f>
        <v>0</v>
      </c>
      <c r="CP124" s="459">
        <f>'Fiche Données'!CU107</f>
        <v>0</v>
      </c>
      <c r="CQ124" s="459">
        <f>'Fiche Données'!CV107</f>
        <v>0</v>
      </c>
      <c r="CR124" s="459">
        <f>'Fiche Données'!CW107</f>
        <v>0</v>
      </c>
      <c r="CS124" s="459">
        <f>'Fiche Données'!CX107</f>
        <v>0</v>
      </c>
      <c r="CT124" s="459">
        <f>'Fiche Données'!CY107</f>
        <v>0</v>
      </c>
      <c r="CU124" s="459">
        <f>'Fiche Données'!CZ107</f>
        <v>0</v>
      </c>
      <c r="CV124" s="459">
        <f>'Fiche Données'!DA107</f>
        <v>0</v>
      </c>
      <c r="CW124" s="459">
        <f>'Fiche Données'!DB107</f>
        <v>0</v>
      </c>
      <c r="CX124" s="459">
        <f>'Fiche Données'!DC107</f>
        <v>0</v>
      </c>
      <c r="CY124" s="459">
        <f>'Fiche Données'!DD107</f>
        <v>0</v>
      </c>
      <c r="CZ124" s="459">
        <f>'Fiche Données'!DE107</f>
        <v>0</v>
      </c>
      <c r="DA124" s="459">
        <f>'Fiche Données'!DF107</f>
        <v>0</v>
      </c>
      <c r="DB124" s="459">
        <f>'Fiche Données'!DG107</f>
        <v>0</v>
      </c>
      <c r="DC124" s="459">
        <f>'Fiche Données'!DH107</f>
        <v>0</v>
      </c>
      <c r="DD124" s="459">
        <f>'Fiche Données'!DI107</f>
        <v>0</v>
      </c>
      <c r="DE124" s="459">
        <f>'Fiche Données'!DJ107</f>
        <v>0</v>
      </c>
      <c r="DF124" s="459">
        <f>'Fiche Données'!DK107</f>
        <v>0</v>
      </c>
      <c r="DG124" s="459">
        <f>'Fiche Données'!DL107</f>
        <v>0</v>
      </c>
      <c r="DH124" s="459">
        <f>'Fiche Données'!DM107</f>
        <v>0</v>
      </c>
      <c r="DI124" s="459">
        <f>'Fiche Données'!DN107</f>
        <v>0</v>
      </c>
      <c r="DJ124" s="459">
        <f>'Fiche Données'!DO107</f>
        <v>0</v>
      </c>
      <c r="DK124" s="459">
        <f>'Fiche Données'!DP107</f>
        <v>0</v>
      </c>
      <c r="DL124" s="459">
        <f>'Fiche Données'!DQ107</f>
        <v>0</v>
      </c>
      <c r="DM124" s="459">
        <f>'Fiche Données'!DR107</f>
        <v>0</v>
      </c>
      <c r="DN124" s="459">
        <f>'Fiche Données'!DS107</f>
        <v>0</v>
      </c>
      <c r="DO124" s="459">
        <f>'Fiche Données'!DT107</f>
        <v>0</v>
      </c>
      <c r="DP124" s="511">
        <f>'Fiche Données'!DU107</f>
        <v>0</v>
      </c>
    </row>
    <row r="125" spans="1:120" x14ac:dyDescent="0.25">
      <c r="A125" s="516"/>
      <c r="DP125" s="511"/>
    </row>
    <row r="126" spans="1:120" x14ac:dyDescent="0.25">
      <c r="A126" s="517" t="s">
        <v>436</v>
      </c>
      <c r="DP126" s="511"/>
    </row>
    <row r="127" spans="1:120" x14ac:dyDescent="0.25">
      <c r="A127" s="516" t="s">
        <v>285</v>
      </c>
      <c r="B127" s="459">
        <f>'Fiche Données'!G108</f>
        <v>0</v>
      </c>
      <c r="C127" s="459">
        <f>'Fiche Données'!H108</f>
        <v>0</v>
      </c>
      <c r="D127" s="459">
        <f>'Fiche Données'!I108</f>
        <v>0</v>
      </c>
      <c r="E127" s="459">
        <f>'Fiche Données'!J108</f>
        <v>0</v>
      </c>
      <c r="F127" s="459">
        <f>'Fiche Données'!K108</f>
        <v>0</v>
      </c>
      <c r="G127" s="459">
        <f>'Fiche Données'!L108</f>
        <v>0</v>
      </c>
      <c r="H127" s="459">
        <f>'Fiche Données'!M108</f>
        <v>0</v>
      </c>
      <c r="I127" s="459">
        <f>'Fiche Données'!N108</f>
        <v>0</v>
      </c>
      <c r="J127" s="459">
        <f>'Fiche Données'!O108</f>
        <v>0</v>
      </c>
      <c r="K127" s="459">
        <f>'Fiche Données'!P108</f>
        <v>0</v>
      </c>
      <c r="L127" s="459">
        <f>'Fiche Données'!Q108</f>
        <v>0</v>
      </c>
      <c r="M127" s="459">
        <f>'Fiche Données'!R108</f>
        <v>0</v>
      </c>
      <c r="N127" s="459">
        <f>'Fiche Données'!S108</f>
        <v>0</v>
      </c>
      <c r="O127" s="459">
        <f>'Fiche Données'!T108</f>
        <v>0</v>
      </c>
      <c r="P127" s="459">
        <f>'Fiche Données'!U108</f>
        <v>0</v>
      </c>
      <c r="Q127" s="459">
        <f>'Fiche Données'!V108</f>
        <v>0</v>
      </c>
      <c r="R127" s="459">
        <f>'Fiche Données'!W108</f>
        <v>0</v>
      </c>
      <c r="S127" s="459">
        <f>'Fiche Données'!X108</f>
        <v>0</v>
      </c>
      <c r="T127" s="459">
        <f>'Fiche Données'!Y108</f>
        <v>0</v>
      </c>
      <c r="U127" s="459">
        <f>'Fiche Données'!Z108</f>
        <v>0</v>
      </c>
      <c r="V127" s="459">
        <f>'Fiche Données'!AA108</f>
        <v>0</v>
      </c>
      <c r="W127" s="459">
        <f>'Fiche Données'!AB108</f>
        <v>0</v>
      </c>
      <c r="X127" s="459">
        <f>'Fiche Données'!AC108</f>
        <v>0</v>
      </c>
      <c r="Y127" s="459">
        <f>'Fiche Données'!AD108</f>
        <v>0</v>
      </c>
      <c r="Z127" s="459">
        <f>'Fiche Données'!AE108</f>
        <v>0</v>
      </c>
      <c r="AA127" s="459">
        <f>'Fiche Données'!AF108</f>
        <v>0</v>
      </c>
      <c r="AB127" s="459">
        <f>'Fiche Données'!AG108</f>
        <v>0</v>
      </c>
      <c r="AC127" s="459">
        <f>'Fiche Données'!AH108</f>
        <v>0</v>
      </c>
      <c r="AD127" s="459">
        <f>'Fiche Données'!AI108</f>
        <v>0</v>
      </c>
      <c r="AE127" s="459">
        <f>'Fiche Données'!AJ108</f>
        <v>0</v>
      </c>
      <c r="AF127" s="459">
        <f>'Fiche Données'!AK108</f>
        <v>0</v>
      </c>
      <c r="AG127" s="459">
        <f>'Fiche Données'!AL108</f>
        <v>0</v>
      </c>
      <c r="AH127" s="459">
        <f>'Fiche Données'!AM108</f>
        <v>0</v>
      </c>
      <c r="AI127" s="459">
        <f>'Fiche Données'!AN108</f>
        <v>0</v>
      </c>
      <c r="AJ127" s="459">
        <f>'Fiche Données'!AO108</f>
        <v>0</v>
      </c>
      <c r="AK127" s="459">
        <f>'Fiche Données'!AP108</f>
        <v>0</v>
      </c>
      <c r="AL127" s="459">
        <f>'Fiche Données'!AQ108</f>
        <v>0</v>
      </c>
      <c r="AM127" s="459">
        <f>'Fiche Données'!AR108</f>
        <v>0</v>
      </c>
      <c r="AN127" s="459">
        <f>'Fiche Données'!AS108</f>
        <v>0</v>
      </c>
      <c r="AO127" s="459">
        <f>'Fiche Données'!AT108</f>
        <v>0</v>
      </c>
      <c r="AP127" s="459">
        <f>'Fiche Données'!AU108</f>
        <v>0</v>
      </c>
      <c r="AQ127" s="459">
        <f>'Fiche Données'!AV108</f>
        <v>0</v>
      </c>
      <c r="AR127" s="459">
        <f>'Fiche Données'!AW108</f>
        <v>0</v>
      </c>
      <c r="AS127" s="459">
        <f>'Fiche Données'!AX108</f>
        <v>0</v>
      </c>
      <c r="AT127" s="459">
        <f>'Fiche Données'!AY108</f>
        <v>0</v>
      </c>
      <c r="AU127" s="459">
        <f>'Fiche Données'!AZ108</f>
        <v>0</v>
      </c>
      <c r="AV127" s="459">
        <f>'Fiche Données'!BA108</f>
        <v>0</v>
      </c>
      <c r="AW127" s="459">
        <f>'Fiche Données'!BB108</f>
        <v>0</v>
      </c>
      <c r="AX127" s="459">
        <f>'Fiche Données'!BC108</f>
        <v>0</v>
      </c>
      <c r="AY127" s="459">
        <f>'Fiche Données'!BD108</f>
        <v>0</v>
      </c>
      <c r="AZ127" s="459">
        <f>'Fiche Données'!BE108</f>
        <v>0</v>
      </c>
      <c r="BA127" s="459">
        <f>'Fiche Données'!BF108</f>
        <v>0</v>
      </c>
      <c r="BB127" s="459">
        <f>'Fiche Données'!BG108</f>
        <v>0</v>
      </c>
      <c r="BC127" s="459">
        <f>'Fiche Données'!BH108</f>
        <v>0</v>
      </c>
      <c r="BD127" s="459">
        <f>'Fiche Données'!BI108</f>
        <v>0</v>
      </c>
      <c r="BE127" s="459">
        <f>'Fiche Données'!BJ108</f>
        <v>0</v>
      </c>
      <c r="BF127" s="459">
        <f>'Fiche Données'!BK108</f>
        <v>0</v>
      </c>
      <c r="BG127" s="459">
        <f>'Fiche Données'!BL108</f>
        <v>0</v>
      </c>
      <c r="BH127" s="459">
        <f>'Fiche Données'!BM108</f>
        <v>0</v>
      </c>
      <c r="BI127" s="459">
        <f>'Fiche Données'!BN108</f>
        <v>0</v>
      </c>
      <c r="BJ127" s="459">
        <f>'Fiche Données'!BO108</f>
        <v>0</v>
      </c>
      <c r="BK127" s="459">
        <f>'Fiche Données'!BP108</f>
        <v>0</v>
      </c>
      <c r="BL127" s="459">
        <f>'Fiche Données'!BQ108</f>
        <v>0</v>
      </c>
      <c r="BM127" s="459">
        <f>'Fiche Données'!BR108</f>
        <v>0</v>
      </c>
      <c r="BN127" s="459">
        <f>'Fiche Données'!BS108</f>
        <v>0</v>
      </c>
      <c r="BO127" s="459">
        <f>'Fiche Données'!BT108</f>
        <v>0</v>
      </c>
      <c r="BP127" s="459">
        <f>'Fiche Données'!BU108</f>
        <v>0</v>
      </c>
      <c r="BQ127" s="459">
        <f>'Fiche Données'!BV108</f>
        <v>0</v>
      </c>
      <c r="BR127" s="459">
        <f>'Fiche Données'!BW108</f>
        <v>0</v>
      </c>
      <c r="BS127" s="459">
        <f>'Fiche Données'!BX108</f>
        <v>0</v>
      </c>
      <c r="BT127" s="459">
        <f>'Fiche Données'!BY108</f>
        <v>0</v>
      </c>
      <c r="BU127" s="459">
        <f>'Fiche Données'!BZ108</f>
        <v>0</v>
      </c>
      <c r="BV127" s="459">
        <f>'Fiche Données'!CA108</f>
        <v>0</v>
      </c>
      <c r="BW127" s="459">
        <f>'Fiche Données'!CB108</f>
        <v>0</v>
      </c>
      <c r="BX127" s="459">
        <f>'Fiche Données'!CC108</f>
        <v>0</v>
      </c>
      <c r="BY127" s="459">
        <f>'Fiche Données'!CD108</f>
        <v>0</v>
      </c>
      <c r="BZ127" s="459">
        <f>'Fiche Données'!CE108</f>
        <v>0</v>
      </c>
      <c r="CA127" s="459">
        <f>'Fiche Données'!CF108</f>
        <v>0</v>
      </c>
      <c r="CB127" s="459">
        <f>'Fiche Données'!CG108</f>
        <v>0</v>
      </c>
      <c r="CC127" s="459">
        <f>'Fiche Données'!CH108</f>
        <v>0</v>
      </c>
      <c r="CD127" s="459">
        <f>'Fiche Données'!CI108</f>
        <v>0</v>
      </c>
      <c r="CE127" s="459">
        <f>'Fiche Données'!CJ108</f>
        <v>0</v>
      </c>
      <c r="CF127" s="459">
        <f>'Fiche Données'!CK108</f>
        <v>0</v>
      </c>
      <c r="CG127" s="459">
        <f>'Fiche Données'!CL108</f>
        <v>0</v>
      </c>
      <c r="CH127" s="459">
        <f>'Fiche Données'!CM108</f>
        <v>0</v>
      </c>
      <c r="CI127" s="459">
        <f>'Fiche Données'!CN108</f>
        <v>0</v>
      </c>
      <c r="CJ127" s="459">
        <f>'Fiche Données'!CO108</f>
        <v>0</v>
      </c>
      <c r="CK127" s="459">
        <f>'Fiche Données'!CP108</f>
        <v>0</v>
      </c>
      <c r="CL127" s="459">
        <f>'Fiche Données'!CQ108</f>
        <v>0</v>
      </c>
      <c r="CM127" s="459">
        <f>'Fiche Données'!CR108</f>
        <v>0</v>
      </c>
      <c r="CN127" s="459">
        <f>'Fiche Données'!CS108</f>
        <v>0</v>
      </c>
      <c r="CO127" s="459">
        <f>'Fiche Données'!CT108</f>
        <v>0</v>
      </c>
      <c r="CP127" s="459">
        <f>'Fiche Données'!CU108</f>
        <v>0</v>
      </c>
      <c r="CQ127" s="459">
        <f>'Fiche Données'!CV108</f>
        <v>0</v>
      </c>
      <c r="CR127" s="459">
        <f>'Fiche Données'!CW108</f>
        <v>0</v>
      </c>
      <c r="CS127" s="459">
        <f>'Fiche Données'!CX108</f>
        <v>0</v>
      </c>
      <c r="CT127" s="459">
        <f>'Fiche Données'!CY108</f>
        <v>0</v>
      </c>
      <c r="CU127" s="459">
        <f>'Fiche Données'!CZ108</f>
        <v>0</v>
      </c>
      <c r="CV127" s="459">
        <f>'Fiche Données'!DA108</f>
        <v>0</v>
      </c>
      <c r="CW127" s="459">
        <f>'Fiche Données'!DB108</f>
        <v>0</v>
      </c>
      <c r="CX127" s="459">
        <f>'Fiche Données'!DC108</f>
        <v>0</v>
      </c>
      <c r="CY127" s="459">
        <f>'Fiche Données'!DD108</f>
        <v>0</v>
      </c>
      <c r="CZ127" s="459">
        <f>'Fiche Données'!DE108</f>
        <v>0</v>
      </c>
      <c r="DA127" s="459">
        <f>'Fiche Données'!DF108</f>
        <v>0</v>
      </c>
      <c r="DB127" s="459">
        <f>'Fiche Données'!DG108</f>
        <v>0</v>
      </c>
      <c r="DC127" s="459">
        <f>'Fiche Données'!DH108</f>
        <v>0</v>
      </c>
      <c r="DD127" s="459">
        <f>'Fiche Données'!DI108</f>
        <v>0</v>
      </c>
      <c r="DE127" s="459">
        <f>'Fiche Données'!DJ108</f>
        <v>0</v>
      </c>
      <c r="DF127" s="459">
        <f>'Fiche Données'!DK108</f>
        <v>0</v>
      </c>
      <c r="DG127" s="459">
        <f>'Fiche Données'!DL108</f>
        <v>0</v>
      </c>
      <c r="DH127" s="459">
        <f>'Fiche Données'!DM108</f>
        <v>0</v>
      </c>
      <c r="DI127" s="459">
        <f>'Fiche Données'!DN108</f>
        <v>0</v>
      </c>
      <c r="DJ127" s="459">
        <f>'Fiche Données'!DO108</f>
        <v>0</v>
      </c>
      <c r="DK127" s="459">
        <f>'Fiche Données'!DP108</f>
        <v>0</v>
      </c>
      <c r="DL127" s="459">
        <f>'Fiche Données'!DQ108</f>
        <v>0</v>
      </c>
      <c r="DM127" s="459">
        <f>'Fiche Données'!DR108</f>
        <v>0</v>
      </c>
      <c r="DN127" s="459">
        <f>'Fiche Données'!DS108</f>
        <v>0</v>
      </c>
      <c r="DO127" s="459">
        <f>'Fiche Données'!DT108</f>
        <v>0</v>
      </c>
      <c r="DP127" s="511">
        <f>'Fiche Données'!DU108</f>
        <v>0</v>
      </c>
    </row>
    <row r="128" spans="1:120" x14ac:dyDescent="0.25">
      <c r="A128" s="516" t="s">
        <v>432</v>
      </c>
      <c r="B128" s="459">
        <f>'Fiche Données'!G109</f>
        <v>0</v>
      </c>
      <c r="C128" s="459">
        <f>'Fiche Données'!H109</f>
        <v>0</v>
      </c>
      <c r="D128" s="459">
        <f>'Fiche Données'!I109</f>
        <v>0</v>
      </c>
      <c r="E128" s="459">
        <f>'Fiche Données'!J109</f>
        <v>0</v>
      </c>
      <c r="F128" s="459">
        <f>'Fiche Données'!K109</f>
        <v>0</v>
      </c>
      <c r="G128" s="459">
        <f>'Fiche Données'!L109</f>
        <v>0</v>
      </c>
      <c r="H128" s="459">
        <f>'Fiche Données'!M109</f>
        <v>0</v>
      </c>
      <c r="I128" s="459">
        <f>'Fiche Données'!N109</f>
        <v>0</v>
      </c>
      <c r="J128" s="459">
        <f>'Fiche Données'!O109</f>
        <v>0</v>
      </c>
      <c r="K128" s="459">
        <f>'Fiche Données'!P109</f>
        <v>0</v>
      </c>
      <c r="L128" s="459">
        <f>'Fiche Données'!Q109</f>
        <v>0</v>
      </c>
      <c r="M128" s="459">
        <f>'Fiche Données'!R109</f>
        <v>0</v>
      </c>
      <c r="N128" s="459">
        <f>'Fiche Données'!S109</f>
        <v>0</v>
      </c>
      <c r="O128" s="459">
        <f>'Fiche Données'!T109</f>
        <v>0</v>
      </c>
      <c r="P128" s="459">
        <f>'Fiche Données'!U109</f>
        <v>0</v>
      </c>
      <c r="Q128" s="459">
        <f>'Fiche Données'!V109</f>
        <v>0</v>
      </c>
      <c r="R128" s="459">
        <f>'Fiche Données'!W109</f>
        <v>0</v>
      </c>
      <c r="S128" s="459">
        <f>'Fiche Données'!X109</f>
        <v>0</v>
      </c>
      <c r="T128" s="459">
        <f>'Fiche Données'!Y109</f>
        <v>0</v>
      </c>
      <c r="U128" s="459">
        <f>'Fiche Données'!Z109</f>
        <v>0</v>
      </c>
      <c r="V128" s="459">
        <f>'Fiche Données'!AA109</f>
        <v>0</v>
      </c>
      <c r="W128" s="459">
        <f>'Fiche Données'!AB109</f>
        <v>0</v>
      </c>
      <c r="X128" s="459">
        <f>'Fiche Données'!AC109</f>
        <v>0</v>
      </c>
      <c r="Y128" s="459">
        <f>'Fiche Données'!AD109</f>
        <v>0</v>
      </c>
      <c r="Z128" s="459">
        <f>'Fiche Données'!AE109</f>
        <v>0</v>
      </c>
      <c r="AA128" s="459">
        <f>'Fiche Données'!AF109</f>
        <v>0</v>
      </c>
      <c r="AB128" s="459">
        <f>'Fiche Données'!AG109</f>
        <v>0</v>
      </c>
      <c r="AC128" s="459">
        <f>'Fiche Données'!AH109</f>
        <v>0</v>
      </c>
      <c r="AD128" s="459">
        <f>'Fiche Données'!AI109</f>
        <v>0</v>
      </c>
      <c r="AE128" s="459">
        <f>'Fiche Données'!AJ109</f>
        <v>0</v>
      </c>
      <c r="AF128" s="459">
        <f>'Fiche Données'!AK109</f>
        <v>0</v>
      </c>
      <c r="AG128" s="459">
        <f>'Fiche Données'!AL109</f>
        <v>0</v>
      </c>
      <c r="AH128" s="459">
        <f>'Fiche Données'!AM109</f>
        <v>0</v>
      </c>
      <c r="AI128" s="459">
        <f>'Fiche Données'!AN109</f>
        <v>0</v>
      </c>
      <c r="AJ128" s="459">
        <f>'Fiche Données'!AO109</f>
        <v>0</v>
      </c>
      <c r="AK128" s="459">
        <f>'Fiche Données'!AP109</f>
        <v>0</v>
      </c>
      <c r="AL128" s="459">
        <f>'Fiche Données'!AQ109</f>
        <v>0</v>
      </c>
      <c r="AM128" s="459">
        <f>'Fiche Données'!AR109</f>
        <v>0</v>
      </c>
      <c r="AN128" s="459">
        <f>'Fiche Données'!AS109</f>
        <v>0</v>
      </c>
      <c r="AO128" s="459">
        <f>'Fiche Données'!AT109</f>
        <v>0</v>
      </c>
      <c r="AP128" s="459">
        <f>'Fiche Données'!AU109</f>
        <v>0</v>
      </c>
      <c r="AQ128" s="459">
        <f>'Fiche Données'!AV109</f>
        <v>0</v>
      </c>
      <c r="AR128" s="459">
        <f>'Fiche Données'!AW109</f>
        <v>0</v>
      </c>
      <c r="AS128" s="459">
        <f>'Fiche Données'!AX109</f>
        <v>0</v>
      </c>
      <c r="AT128" s="459">
        <f>'Fiche Données'!AY109</f>
        <v>0</v>
      </c>
      <c r="AU128" s="459">
        <f>'Fiche Données'!AZ109</f>
        <v>0</v>
      </c>
      <c r="AV128" s="459">
        <f>'Fiche Données'!BA109</f>
        <v>0</v>
      </c>
      <c r="AW128" s="459">
        <f>'Fiche Données'!BB109</f>
        <v>0</v>
      </c>
      <c r="AX128" s="459">
        <f>'Fiche Données'!BC109</f>
        <v>0</v>
      </c>
      <c r="AY128" s="459">
        <f>'Fiche Données'!BD109</f>
        <v>0</v>
      </c>
      <c r="AZ128" s="459">
        <f>'Fiche Données'!BE109</f>
        <v>0</v>
      </c>
      <c r="BA128" s="459">
        <f>'Fiche Données'!BF109</f>
        <v>0</v>
      </c>
      <c r="BB128" s="459">
        <f>'Fiche Données'!BG109</f>
        <v>0</v>
      </c>
      <c r="BC128" s="459">
        <f>'Fiche Données'!BH109</f>
        <v>0</v>
      </c>
      <c r="BD128" s="459">
        <f>'Fiche Données'!BI109</f>
        <v>0</v>
      </c>
      <c r="BE128" s="459">
        <f>'Fiche Données'!BJ109</f>
        <v>0</v>
      </c>
      <c r="BF128" s="459">
        <f>'Fiche Données'!BK109</f>
        <v>0</v>
      </c>
      <c r="BG128" s="459">
        <f>'Fiche Données'!BL109</f>
        <v>0</v>
      </c>
      <c r="BH128" s="459">
        <f>'Fiche Données'!BM109</f>
        <v>0</v>
      </c>
      <c r="BI128" s="459">
        <f>'Fiche Données'!BN109</f>
        <v>0</v>
      </c>
      <c r="BJ128" s="459">
        <f>'Fiche Données'!BO109</f>
        <v>0</v>
      </c>
      <c r="BK128" s="459">
        <f>'Fiche Données'!BP109</f>
        <v>0</v>
      </c>
      <c r="BL128" s="459">
        <f>'Fiche Données'!BQ109</f>
        <v>0</v>
      </c>
      <c r="BM128" s="459">
        <f>'Fiche Données'!BR109</f>
        <v>0</v>
      </c>
      <c r="BN128" s="459">
        <f>'Fiche Données'!BS109</f>
        <v>0</v>
      </c>
      <c r="BO128" s="459">
        <f>'Fiche Données'!BT109</f>
        <v>0</v>
      </c>
      <c r="BP128" s="459">
        <f>'Fiche Données'!BU109</f>
        <v>0</v>
      </c>
      <c r="BQ128" s="459">
        <f>'Fiche Données'!BV109</f>
        <v>0</v>
      </c>
      <c r="BR128" s="459">
        <f>'Fiche Données'!BW109</f>
        <v>0</v>
      </c>
      <c r="BS128" s="459">
        <f>'Fiche Données'!BX109</f>
        <v>0</v>
      </c>
      <c r="BT128" s="459">
        <f>'Fiche Données'!BY109</f>
        <v>0</v>
      </c>
      <c r="BU128" s="459">
        <f>'Fiche Données'!BZ109</f>
        <v>0</v>
      </c>
      <c r="BV128" s="459">
        <f>'Fiche Données'!CA109</f>
        <v>0</v>
      </c>
      <c r="BW128" s="459">
        <f>'Fiche Données'!CB109</f>
        <v>0</v>
      </c>
      <c r="BX128" s="459">
        <f>'Fiche Données'!CC109</f>
        <v>0</v>
      </c>
      <c r="BY128" s="459">
        <f>'Fiche Données'!CD109</f>
        <v>0</v>
      </c>
      <c r="BZ128" s="459">
        <f>'Fiche Données'!CE109</f>
        <v>0</v>
      </c>
      <c r="CA128" s="459">
        <f>'Fiche Données'!CF109</f>
        <v>0</v>
      </c>
      <c r="CB128" s="459">
        <f>'Fiche Données'!CG109</f>
        <v>0</v>
      </c>
      <c r="CC128" s="459">
        <f>'Fiche Données'!CH109</f>
        <v>0</v>
      </c>
      <c r="CD128" s="459">
        <f>'Fiche Données'!CI109</f>
        <v>0</v>
      </c>
      <c r="CE128" s="459">
        <f>'Fiche Données'!CJ109</f>
        <v>0</v>
      </c>
      <c r="CF128" s="459">
        <f>'Fiche Données'!CK109</f>
        <v>0</v>
      </c>
      <c r="CG128" s="459">
        <f>'Fiche Données'!CL109</f>
        <v>0</v>
      </c>
      <c r="CH128" s="459">
        <f>'Fiche Données'!CM109</f>
        <v>0</v>
      </c>
      <c r="CI128" s="459">
        <f>'Fiche Données'!CN109</f>
        <v>0</v>
      </c>
      <c r="CJ128" s="459">
        <f>'Fiche Données'!CO109</f>
        <v>0</v>
      </c>
      <c r="CK128" s="459">
        <f>'Fiche Données'!CP109</f>
        <v>0</v>
      </c>
      <c r="CL128" s="459">
        <f>'Fiche Données'!CQ109</f>
        <v>0</v>
      </c>
      <c r="CM128" s="459">
        <f>'Fiche Données'!CR109</f>
        <v>0</v>
      </c>
      <c r="CN128" s="459">
        <f>'Fiche Données'!CS109</f>
        <v>0</v>
      </c>
      <c r="CO128" s="459">
        <f>'Fiche Données'!CT109</f>
        <v>0</v>
      </c>
      <c r="CP128" s="459">
        <f>'Fiche Données'!CU109</f>
        <v>0</v>
      </c>
      <c r="CQ128" s="459">
        <f>'Fiche Données'!CV109</f>
        <v>0</v>
      </c>
      <c r="CR128" s="459">
        <f>'Fiche Données'!CW109</f>
        <v>0</v>
      </c>
      <c r="CS128" s="459">
        <f>'Fiche Données'!CX109</f>
        <v>0</v>
      </c>
      <c r="CT128" s="459">
        <f>'Fiche Données'!CY109</f>
        <v>0</v>
      </c>
      <c r="CU128" s="459">
        <f>'Fiche Données'!CZ109</f>
        <v>0</v>
      </c>
      <c r="CV128" s="459">
        <f>'Fiche Données'!DA109</f>
        <v>0</v>
      </c>
      <c r="CW128" s="459">
        <f>'Fiche Données'!DB109</f>
        <v>0</v>
      </c>
      <c r="CX128" s="459">
        <f>'Fiche Données'!DC109</f>
        <v>0</v>
      </c>
      <c r="CY128" s="459">
        <f>'Fiche Données'!DD109</f>
        <v>0</v>
      </c>
      <c r="CZ128" s="459">
        <f>'Fiche Données'!DE109</f>
        <v>0</v>
      </c>
      <c r="DA128" s="459">
        <f>'Fiche Données'!DF109</f>
        <v>0</v>
      </c>
      <c r="DB128" s="459">
        <f>'Fiche Données'!DG109</f>
        <v>0</v>
      </c>
      <c r="DC128" s="459">
        <f>'Fiche Données'!DH109</f>
        <v>0</v>
      </c>
      <c r="DD128" s="459">
        <f>'Fiche Données'!DI109</f>
        <v>0</v>
      </c>
      <c r="DE128" s="459">
        <f>'Fiche Données'!DJ109</f>
        <v>0</v>
      </c>
      <c r="DF128" s="459">
        <f>'Fiche Données'!DK109</f>
        <v>0</v>
      </c>
      <c r="DG128" s="459">
        <f>'Fiche Données'!DL109</f>
        <v>0</v>
      </c>
      <c r="DH128" s="459">
        <f>'Fiche Données'!DM109</f>
        <v>0</v>
      </c>
      <c r="DI128" s="459">
        <f>'Fiche Données'!DN109</f>
        <v>0</v>
      </c>
      <c r="DJ128" s="459">
        <f>'Fiche Données'!DO109</f>
        <v>0</v>
      </c>
      <c r="DK128" s="459">
        <f>'Fiche Données'!DP109</f>
        <v>0</v>
      </c>
      <c r="DL128" s="459">
        <f>'Fiche Données'!DQ109</f>
        <v>0</v>
      </c>
      <c r="DM128" s="459">
        <f>'Fiche Données'!DR109</f>
        <v>0</v>
      </c>
      <c r="DN128" s="459">
        <f>'Fiche Données'!DS109</f>
        <v>0</v>
      </c>
      <c r="DO128" s="459">
        <f>'Fiche Données'!DT109</f>
        <v>0</v>
      </c>
      <c r="DP128" s="511">
        <f>'Fiche Données'!DU109</f>
        <v>0</v>
      </c>
    </row>
    <row r="129" spans="1:120" x14ac:dyDescent="0.25">
      <c r="A129" s="516" t="s">
        <v>13</v>
      </c>
      <c r="B129" s="459">
        <f>'Fiche Données'!G112</f>
        <v>0</v>
      </c>
      <c r="C129" s="459">
        <f>'Fiche Données'!H112</f>
        <v>0</v>
      </c>
      <c r="D129" s="459">
        <f>'Fiche Données'!I112</f>
        <v>0</v>
      </c>
      <c r="E129" s="459">
        <f>'Fiche Données'!J112</f>
        <v>0</v>
      </c>
      <c r="F129" s="459">
        <f>'Fiche Données'!K112</f>
        <v>0</v>
      </c>
      <c r="G129" s="459">
        <f>'Fiche Données'!L112</f>
        <v>0</v>
      </c>
      <c r="H129" s="459">
        <f>'Fiche Données'!M112</f>
        <v>0</v>
      </c>
      <c r="I129" s="459">
        <f>'Fiche Données'!N112</f>
        <v>0</v>
      </c>
      <c r="J129" s="459">
        <f>'Fiche Données'!O112</f>
        <v>0</v>
      </c>
      <c r="K129" s="459">
        <f>'Fiche Données'!P112</f>
        <v>0</v>
      </c>
      <c r="L129" s="459">
        <f>'Fiche Données'!Q112</f>
        <v>0</v>
      </c>
      <c r="M129" s="459">
        <f>'Fiche Données'!R112</f>
        <v>0</v>
      </c>
      <c r="N129" s="459">
        <f>'Fiche Données'!S112</f>
        <v>0</v>
      </c>
      <c r="O129" s="459">
        <f>'Fiche Données'!T112</f>
        <v>0</v>
      </c>
      <c r="P129" s="459">
        <f>'Fiche Données'!U112</f>
        <v>0</v>
      </c>
      <c r="Q129" s="459">
        <f>'Fiche Données'!V112</f>
        <v>0</v>
      </c>
      <c r="R129" s="459">
        <f>'Fiche Données'!W112</f>
        <v>0</v>
      </c>
      <c r="S129" s="459">
        <f>'Fiche Données'!X112</f>
        <v>0</v>
      </c>
      <c r="T129" s="459">
        <f>'Fiche Données'!Y112</f>
        <v>0</v>
      </c>
      <c r="U129" s="459">
        <f>'Fiche Données'!Z112</f>
        <v>0</v>
      </c>
      <c r="V129" s="459">
        <f>'Fiche Données'!AA112</f>
        <v>0</v>
      </c>
      <c r="W129" s="459">
        <f>'Fiche Données'!AB112</f>
        <v>0</v>
      </c>
      <c r="X129" s="459">
        <f>'Fiche Données'!AC112</f>
        <v>0</v>
      </c>
      <c r="Y129" s="459">
        <f>'Fiche Données'!AD112</f>
        <v>0</v>
      </c>
      <c r="Z129" s="459">
        <f>'Fiche Données'!AE112</f>
        <v>0</v>
      </c>
      <c r="AA129" s="459">
        <f>'Fiche Données'!AF112</f>
        <v>0</v>
      </c>
      <c r="AB129" s="459">
        <f>'Fiche Données'!AG112</f>
        <v>0</v>
      </c>
      <c r="AC129" s="459">
        <f>'Fiche Données'!AH112</f>
        <v>0</v>
      </c>
      <c r="AD129" s="459">
        <f>'Fiche Données'!AI112</f>
        <v>0</v>
      </c>
      <c r="AE129" s="459">
        <f>'Fiche Données'!AJ112</f>
        <v>0</v>
      </c>
      <c r="AF129" s="459">
        <f>'Fiche Données'!AK112</f>
        <v>0</v>
      </c>
      <c r="AG129" s="459">
        <f>'Fiche Données'!AL112</f>
        <v>0</v>
      </c>
      <c r="AH129" s="459">
        <f>'Fiche Données'!AM112</f>
        <v>0</v>
      </c>
      <c r="AI129" s="459">
        <f>'Fiche Données'!AN112</f>
        <v>0</v>
      </c>
      <c r="AJ129" s="459">
        <f>'Fiche Données'!AO112</f>
        <v>0</v>
      </c>
      <c r="AK129" s="459">
        <f>'Fiche Données'!AP112</f>
        <v>0</v>
      </c>
      <c r="AL129" s="459">
        <f>'Fiche Données'!AQ112</f>
        <v>0</v>
      </c>
      <c r="AM129" s="459">
        <f>'Fiche Données'!AR112</f>
        <v>0</v>
      </c>
      <c r="AN129" s="459">
        <f>'Fiche Données'!AS112</f>
        <v>0</v>
      </c>
      <c r="AO129" s="459">
        <f>'Fiche Données'!AT112</f>
        <v>0</v>
      </c>
      <c r="AP129" s="459">
        <f>'Fiche Données'!AU112</f>
        <v>0</v>
      </c>
      <c r="AQ129" s="459">
        <f>'Fiche Données'!AV112</f>
        <v>0</v>
      </c>
      <c r="AR129" s="459">
        <f>'Fiche Données'!AW112</f>
        <v>0</v>
      </c>
      <c r="AS129" s="459">
        <f>'Fiche Données'!AX112</f>
        <v>0</v>
      </c>
      <c r="AT129" s="459">
        <f>'Fiche Données'!AY112</f>
        <v>0</v>
      </c>
      <c r="AU129" s="459">
        <f>'Fiche Données'!AZ112</f>
        <v>0</v>
      </c>
      <c r="AV129" s="459">
        <f>'Fiche Données'!BA112</f>
        <v>0</v>
      </c>
      <c r="AW129" s="459">
        <f>'Fiche Données'!BB112</f>
        <v>0</v>
      </c>
      <c r="AX129" s="459">
        <f>'Fiche Données'!BC112</f>
        <v>0</v>
      </c>
      <c r="AY129" s="459">
        <f>'Fiche Données'!BD112</f>
        <v>0</v>
      </c>
      <c r="AZ129" s="459">
        <f>'Fiche Données'!BE112</f>
        <v>0</v>
      </c>
      <c r="BA129" s="459">
        <f>'Fiche Données'!BF112</f>
        <v>0</v>
      </c>
      <c r="BB129" s="459">
        <f>'Fiche Données'!BG112</f>
        <v>0</v>
      </c>
      <c r="BC129" s="459">
        <f>'Fiche Données'!BH112</f>
        <v>0</v>
      </c>
      <c r="BD129" s="459">
        <f>'Fiche Données'!BI112</f>
        <v>0</v>
      </c>
      <c r="BE129" s="459">
        <f>'Fiche Données'!BJ112</f>
        <v>0</v>
      </c>
      <c r="BF129" s="459">
        <f>'Fiche Données'!BK112</f>
        <v>0</v>
      </c>
      <c r="BG129" s="459">
        <f>'Fiche Données'!BL112</f>
        <v>0</v>
      </c>
      <c r="BH129" s="459">
        <f>'Fiche Données'!BM112</f>
        <v>0</v>
      </c>
      <c r="BI129" s="459">
        <f>'Fiche Données'!BN112</f>
        <v>0</v>
      </c>
      <c r="BJ129" s="459">
        <f>'Fiche Données'!BO112</f>
        <v>0</v>
      </c>
      <c r="BK129" s="459">
        <f>'Fiche Données'!BP112</f>
        <v>0</v>
      </c>
      <c r="BL129" s="459">
        <f>'Fiche Données'!BQ112</f>
        <v>0</v>
      </c>
      <c r="BM129" s="459">
        <f>'Fiche Données'!BR112</f>
        <v>0</v>
      </c>
      <c r="BN129" s="459">
        <f>'Fiche Données'!BS112</f>
        <v>0</v>
      </c>
      <c r="BO129" s="459">
        <f>'Fiche Données'!BT112</f>
        <v>0</v>
      </c>
      <c r="BP129" s="459">
        <f>'Fiche Données'!BU112</f>
        <v>0</v>
      </c>
      <c r="BQ129" s="459">
        <f>'Fiche Données'!BV112</f>
        <v>0</v>
      </c>
      <c r="BR129" s="459">
        <f>'Fiche Données'!BW112</f>
        <v>0</v>
      </c>
      <c r="BS129" s="459">
        <f>'Fiche Données'!BX112</f>
        <v>0</v>
      </c>
      <c r="BT129" s="459">
        <f>'Fiche Données'!BY112</f>
        <v>0</v>
      </c>
      <c r="BU129" s="459">
        <f>'Fiche Données'!BZ112</f>
        <v>0</v>
      </c>
      <c r="BV129" s="459">
        <f>'Fiche Données'!CA112</f>
        <v>0</v>
      </c>
      <c r="BW129" s="459">
        <f>'Fiche Données'!CB112</f>
        <v>0</v>
      </c>
      <c r="BX129" s="459">
        <f>'Fiche Données'!CC112</f>
        <v>0</v>
      </c>
      <c r="BY129" s="459">
        <f>'Fiche Données'!CD112</f>
        <v>0</v>
      </c>
      <c r="BZ129" s="459">
        <f>'Fiche Données'!CE112</f>
        <v>0</v>
      </c>
      <c r="CA129" s="459">
        <f>'Fiche Données'!CF112</f>
        <v>0</v>
      </c>
      <c r="CB129" s="459">
        <f>'Fiche Données'!CG112</f>
        <v>0</v>
      </c>
      <c r="CC129" s="459">
        <f>'Fiche Données'!CH112</f>
        <v>0</v>
      </c>
      <c r="CD129" s="459">
        <f>'Fiche Données'!CI112</f>
        <v>0</v>
      </c>
      <c r="CE129" s="459">
        <f>'Fiche Données'!CJ112</f>
        <v>0</v>
      </c>
      <c r="CF129" s="459">
        <f>'Fiche Données'!CK112</f>
        <v>0</v>
      </c>
      <c r="CG129" s="459">
        <f>'Fiche Données'!CL112</f>
        <v>0</v>
      </c>
      <c r="CH129" s="459">
        <f>'Fiche Données'!CM112</f>
        <v>0</v>
      </c>
      <c r="CI129" s="459">
        <f>'Fiche Données'!CN112</f>
        <v>0</v>
      </c>
      <c r="CJ129" s="459">
        <f>'Fiche Données'!CO112</f>
        <v>0</v>
      </c>
      <c r="CK129" s="459">
        <f>'Fiche Données'!CP112</f>
        <v>0</v>
      </c>
      <c r="CL129" s="459">
        <f>'Fiche Données'!CQ112</f>
        <v>0</v>
      </c>
      <c r="CM129" s="459">
        <f>'Fiche Données'!CR112</f>
        <v>0</v>
      </c>
      <c r="CN129" s="459">
        <f>'Fiche Données'!CS112</f>
        <v>0</v>
      </c>
      <c r="CO129" s="459">
        <f>'Fiche Données'!CT112</f>
        <v>0</v>
      </c>
      <c r="CP129" s="459">
        <f>'Fiche Données'!CU112</f>
        <v>0</v>
      </c>
      <c r="CQ129" s="459">
        <f>'Fiche Données'!CV112</f>
        <v>0</v>
      </c>
      <c r="CR129" s="459">
        <f>'Fiche Données'!CW112</f>
        <v>0</v>
      </c>
      <c r="CS129" s="459">
        <f>'Fiche Données'!CX112</f>
        <v>0</v>
      </c>
      <c r="CT129" s="459">
        <f>'Fiche Données'!CY112</f>
        <v>0</v>
      </c>
      <c r="CU129" s="459">
        <f>'Fiche Données'!CZ112</f>
        <v>0</v>
      </c>
      <c r="CV129" s="459">
        <f>'Fiche Données'!DA112</f>
        <v>0</v>
      </c>
      <c r="CW129" s="459">
        <f>'Fiche Données'!DB112</f>
        <v>0</v>
      </c>
      <c r="CX129" s="459">
        <f>'Fiche Données'!DC112</f>
        <v>0</v>
      </c>
      <c r="CY129" s="459">
        <f>'Fiche Données'!DD112</f>
        <v>0</v>
      </c>
      <c r="CZ129" s="459">
        <f>'Fiche Données'!DE112</f>
        <v>0</v>
      </c>
      <c r="DA129" s="459">
        <f>'Fiche Données'!DF112</f>
        <v>0</v>
      </c>
      <c r="DB129" s="459">
        <f>'Fiche Données'!DG112</f>
        <v>0</v>
      </c>
      <c r="DC129" s="459">
        <f>'Fiche Données'!DH112</f>
        <v>0</v>
      </c>
      <c r="DD129" s="459">
        <f>'Fiche Données'!DI112</f>
        <v>0</v>
      </c>
      <c r="DE129" s="459">
        <f>'Fiche Données'!DJ112</f>
        <v>0</v>
      </c>
      <c r="DF129" s="459">
        <f>'Fiche Données'!DK112</f>
        <v>0</v>
      </c>
      <c r="DG129" s="459">
        <f>'Fiche Données'!DL112</f>
        <v>0</v>
      </c>
      <c r="DH129" s="459">
        <f>'Fiche Données'!DM112</f>
        <v>0</v>
      </c>
      <c r="DI129" s="459">
        <f>'Fiche Données'!DN112</f>
        <v>0</v>
      </c>
      <c r="DJ129" s="459">
        <f>'Fiche Données'!DO112</f>
        <v>0</v>
      </c>
      <c r="DK129" s="459">
        <f>'Fiche Données'!DP112</f>
        <v>0</v>
      </c>
      <c r="DL129" s="459">
        <f>'Fiche Données'!DQ112</f>
        <v>0</v>
      </c>
      <c r="DM129" s="459">
        <f>'Fiche Données'!DR112</f>
        <v>0</v>
      </c>
      <c r="DN129" s="459">
        <f>'Fiche Données'!DS112</f>
        <v>0</v>
      </c>
      <c r="DO129" s="459">
        <f>'Fiche Données'!DT112</f>
        <v>0</v>
      </c>
      <c r="DP129" s="511">
        <f>'Fiche Données'!DU112</f>
        <v>0</v>
      </c>
    </row>
    <row r="130" spans="1:120" x14ac:dyDescent="0.25">
      <c r="A130" s="516"/>
      <c r="DP130" s="511"/>
    </row>
    <row r="131" spans="1:120" x14ac:dyDescent="0.25">
      <c r="A131" s="517" t="s">
        <v>110</v>
      </c>
      <c r="DP131" s="511"/>
    </row>
    <row r="132" spans="1:120" x14ac:dyDescent="0.25">
      <c r="A132" s="516" t="s">
        <v>13</v>
      </c>
      <c r="B132" s="459">
        <f>'Fiche Données'!G115</f>
        <v>0</v>
      </c>
      <c r="C132" s="459">
        <f>'Fiche Données'!H115</f>
        <v>0</v>
      </c>
      <c r="D132" s="459">
        <f>'Fiche Données'!I115</f>
        <v>0</v>
      </c>
      <c r="E132" s="459">
        <f>'Fiche Données'!J115</f>
        <v>0</v>
      </c>
      <c r="F132" s="459">
        <f>'Fiche Données'!K115</f>
        <v>0</v>
      </c>
      <c r="G132" s="459">
        <f>'Fiche Données'!L115</f>
        <v>0</v>
      </c>
      <c r="H132" s="459">
        <f>'Fiche Données'!M115</f>
        <v>0</v>
      </c>
      <c r="I132" s="459">
        <f>'Fiche Données'!N115</f>
        <v>0</v>
      </c>
      <c r="J132" s="459">
        <f>'Fiche Données'!O115</f>
        <v>0</v>
      </c>
      <c r="K132" s="459">
        <f>'Fiche Données'!P115</f>
        <v>0</v>
      </c>
      <c r="L132" s="459">
        <f>'Fiche Données'!Q115</f>
        <v>0</v>
      </c>
      <c r="M132" s="459">
        <f>'Fiche Données'!R115</f>
        <v>0</v>
      </c>
      <c r="N132" s="459">
        <f>'Fiche Données'!S115</f>
        <v>0</v>
      </c>
      <c r="O132" s="459">
        <f>'Fiche Données'!T115</f>
        <v>0</v>
      </c>
      <c r="P132" s="459">
        <f>'Fiche Données'!U115</f>
        <v>0</v>
      </c>
      <c r="Q132" s="459">
        <f>'Fiche Données'!V115</f>
        <v>0</v>
      </c>
      <c r="R132" s="459">
        <f>'Fiche Données'!W115</f>
        <v>0</v>
      </c>
      <c r="S132" s="459">
        <f>'Fiche Données'!X115</f>
        <v>0</v>
      </c>
      <c r="T132" s="459">
        <f>'Fiche Données'!Y115</f>
        <v>0</v>
      </c>
      <c r="U132" s="459">
        <f>'Fiche Données'!Z115</f>
        <v>0</v>
      </c>
      <c r="V132" s="459">
        <f>'Fiche Données'!AA115</f>
        <v>0</v>
      </c>
      <c r="W132" s="459">
        <f>'Fiche Données'!AB115</f>
        <v>0</v>
      </c>
      <c r="X132" s="459">
        <f>'Fiche Données'!AC115</f>
        <v>0</v>
      </c>
      <c r="Y132" s="459">
        <f>'Fiche Données'!AD115</f>
        <v>0</v>
      </c>
      <c r="Z132" s="459">
        <f>'Fiche Données'!AE115</f>
        <v>0</v>
      </c>
      <c r="AA132" s="459">
        <f>'Fiche Données'!AF115</f>
        <v>0</v>
      </c>
      <c r="AB132" s="459">
        <f>'Fiche Données'!AG115</f>
        <v>0</v>
      </c>
      <c r="AC132" s="459">
        <f>'Fiche Données'!AH115</f>
        <v>0</v>
      </c>
      <c r="AD132" s="459">
        <f>'Fiche Données'!AI115</f>
        <v>0</v>
      </c>
      <c r="AE132" s="459">
        <f>'Fiche Données'!AJ115</f>
        <v>0</v>
      </c>
      <c r="AF132" s="459">
        <f>'Fiche Données'!AK115</f>
        <v>0</v>
      </c>
      <c r="AG132" s="459">
        <f>'Fiche Données'!AL115</f>
        <v>0</v>
      </c>
      <c r="AH132" s="459">
        <f>'Fiche Données'!AM115</f>
        <v>0</v>
      </c>
      <c r="AI132" s="459">
        <f>'Fiche Données'!AN115</f>
        <v>0</v>
      </c>
      <c r="AJ132" s="459">
        <f>'Fiche Données'!AO115</f>
        <v>0</v>
      </c>
      <c r="AK132" s="459">
        <f>'Fiche Données'!AP115</f>
        <v>0</v>
      </c>
      <c r="AL132" s="459">
        <f>'Fiche Données'!AQ115</f>
        <v>0</v>
      </c>
      <c r="AM132" s="459">
        <f>'Fiche Données'!AR115</f>
        <v>0</v>
      </c>
      <c r="AN132" s="459">
        <f>'Fiche Données'!AS115</f>
        <v>0</v>
      </c>
      <c r="AO132" s="459">
        <f>'Fiche Données'!AT115</f>
        <v>0</v>
      </c>
      <c r="AP132" s="459">
        <f>'Fiche Données'!AU115</f>
        <v>0</v>
      </c>
      <c r="AQ132" s="459">
        <f>'Fiche Données'!AV115</f>
        <v>0</v>
      </c>
      <c r="AR132" s="459">
        <f>'Fiche Données'!AW115</f>
        <v>0</v>
      </c>
      <c r="AS132" s="459">
        <f>'Fiche Données'!AX115</f>
        <v>0</v>
      </c>
      <c r="AT132" s="459">
        <f>'Fiche Données'!AY115</f>
        <v>0</v>
      </c>
      <c r="AU132" s="459">
        <f>'Fiche Données'!AZ115</f>
        <v>0</v>
      </c>
      <c r="AV132" s="459">
        <f>'Fiche Données'!BA115</f>
        <v>0</v>
      </c>
      <c r="AW132" s="459">
        <f>'Fiche Données'!BB115</f>
        <v>0</v>
      </c>
      <c r="AX132" s="459">
        <f>'Fiche Données'!BC115</f>
        <v>0</v>
      </c>
      <c r="AY132" s="459">
        <f>'Fiche Données'!BD115</f>
        <v>0</v>
      </c>
      <c r="AZ132" s="459">
        <f>'Fiche Données'!BE115</f>
        <v>0</v>
      </c>
      <c r="BA132" s="459">
        <f>'Fiche Données'!BF115</f>
        <v>0</v>
      </c>
      <c r="BB132" s="459">
        <f>'Fiche Données'!BG115</f>
        <v>0</v>
      </c>
      <c r="BC132" s="459">
        <f>'Fiche Données'!BH115</f>
        <v>0</v>
      </c>
      <c r="BD132" s="459">
        <f>'Fiche Données'!BI115</f>
        <v>0</v>
      </c>
      <c r="BE132" s="459">
        <f>'Fiche Données'!BJ115</f>
        <v>0</v>
      </c>
      <c r="BF132" s="459">
        <f>'Fiche Données'!BK115</f>
        <v>0</v>
      </c>
      <c r="BG132" s="459">
        <f>'Fiche Données'!BL115</f>
        <v>0</v>
      </c>
      <c r="BH132" s="459">
        <f>'Fiche Données'!BM115</f>
        <v>0</v>
      </c>
      <c r="BI132" s="459">
        <f>'Fiche Données'!BN115</f>
        <v>0</v>
      </c>
      <c r="BJ132" s="459">
        <f>'Fiche Données'!BO115</f>
        <v>0</v>
      </c>
      <c r="BK132" s="459">
        <f>'Fiche Données'!BP115</f>
        <v>0</v>
      </c>
      <c r="BL132" s="459">
        <f>'Fiche Données'!BQ115</f>
        <v>0</v>
      </c>
      <c r="BM132" s="459">
        <f>'Fiche Données'!BR115</f>
        <v>0</v>
      </c>
      <c r="BN132" s="459">
        <f>'Fiche Données'!BS115</f>
        <v>0</v>
      </c>
      <c r="BO132" s="459">
        <f>'Fiche Données'!BT115</f>
        <v>0</v>
      </c>
      <c r="BP132" s="459">
        <f>'Fiche Données'!BU115</f>
        <v>0</v>
      </c>
      <c r="BQ132" s="459">
        <f>'Fiche Données'!BV115</f>
        <v>0</v>
      </c>
      <c r="BR132" s="459">
        <f>'Fiche Données'!BW115</f>
        <v>0</v>
      </c>
      <c r="BS132" s="459">
        <f>'Fiche Données'!BX115</f>
        <v>0</v>
      </c>
      <c r="BT132" s="459">
        <f>'Fiche Données'!BY115</f>
        <v>0</v>
      </c>
      <c r="BU132" s="459">
        <f>'Fiche Données'!BZ115</f>
        <v>0</v>
      </c>
      <c r="BV132" s="459">
        <f>'Fiche Données'!CA115</f>
        <v>0</v>
      </c>
      <c r="BW132" s="459">
        <f>'Fiche Données'!CB115</f>
        <v>0</v>
      </c>
      <c r="BX132" s="459">
        <f>'Fiche Données'!CC115</f>
        <v>0</v>
      </c>
      <c r="BY132" s="459">
        <f>'Fiche Données'!CD115</f>
        <v>0</v>
      </c>
      <c r="BZ132" s="459">
        <f>'Fiche Données'!CE115</f>
        <v>0</v>
      </c>
      <c r="CA132" s="459">
        <f>'Fiche Données'!CF115</f>
        <v>0</v>
      </c>
      <c r="CB132" s="459">
        <f>'Fiche Données'!CG115</f>
        <v>0</v>
      </c>
      <c r="CC132" s="459">
        <f>'Fiche Données'!CH115</f>
        <v>0</v>
      </c>
      <c r="CD132" s="459">
        <f>'Fiche Données'!CI115</f>
        <v>0</v>
      </c>
      <c r="CE132" s="459">
        <f>'Fiche Données'!CJ115</f>
        <v>0</v>
      </c>
      <c r="CF132" s="459">
        <f>'Fiche Données'!CK115</f>
        <v>0</v>
      </c>
      <c r="CG132" s="459">
        <f>'Fiche Données'!CL115</f>
        <v>0</v>
      </c>
      <c r="CH132" s="459">
        <f>'Fiche Données'!CM115</f>
        <v>0</v>
      </c>
      <c r="CI132" s="459">
        <f>'Fiche Données'!CN115</f>
        <v>0</v>
      </c>
      <c r="CJ132" s="459">
        <f>'Fiche Données'!CO115</f>
        <v>0</v>
      </c>
      <c r="CK132" s="459">
        <f>'Fiche Données'!CP115</f>
        <v>0</v>
      </c>
      <c r="CL132" s="459">
        <f>'Fiche Données'!CQ115</f>
        <v>0</v>
      </c>
      <c r="CM132" s="459">
        <f>'Fiche Données'!CR115</f>
        <v>0</v>
      </c>
      <c r="CN132" s="459">
        <f>'Fiche Données'!CS115</f>
        <v>0</v>
      </c>
      <c r="CO132" s="459">
        <f>'Fiche Données'!CT115</f>
        <v>0</v>
      </c>
      <c r="CP132" s="459">
        <f>'Fiche Données'!CU115</f>
        <v>0</v>
      </c>
      <c r="CQ132" s="459">
        <f>'Fiche Données'!CV115</f>
        <v>0</v>
      </c>
      <c r="CR132" s="459">
        <f>'Fiche Données'!CW115</f>
        <v>0</v>
      </c>
      <c r="CS132" s="459">
        <f>'Fiche Données'!CX115</f>
        <v>0</v>
      </c>
      <c r="CT132" s="459">
        <f>'Fiche Données'!CY115</f>
        <v>0</v>
      </c>
      <c r="CU132" s="459">
        <f>'Fiche Données'!CZ115</f>
        <v>0</v>
      </c>
      <c r="CV132" s="459">
        <f>'Fiche Données'!DA115</f>
        <v>0</v>
      </c>
      <c r="CW132" s="459">
        <f>'Fiche Données'!DB115</f>
        <v>0</v>
      </c>
      <c r="CX132" s="459">
        <f>'Fiche Données'!DC115</f>
        <v>0</v>
      </c>
      <c r="CY132" s="459">
        <f>'Fiche Données'!DD115</f>
        <v>0</v>
      </c>
      <c r="CZ132" s="459">
        <f>'Fiche Données'!DE115</f>
        <v>0</v>
      </c>
      <c r="DA132" s="459">
        <f>'Fiche Données'!DF115</f>
        <v>0</v>
      </c>
      <c r="DB132" s="459">
        <f>'Fiche Données'!DG115</f>
        <v>0</v>
      </c>
      <c r="DC132" s="459">
        <f>'Fiche Données'!DH115</f>
        <v>0</v>
      </c>
      <c r="DD132" s="459">
        <f>'Fiche Données'!DI115</f>
        <v>0</v>
      </c>
      <c r="DE132" s="459">
        <f>'Fiche Données'!DJ115</f>
        <v>0</v>
      </c>
      <c r="DF132" s="459">
        <f>'Fiche Données'!DK115</f>
        <v>0</v>
      </c>
      <c r="DG132" s="459">
        <f>'Fiche Données'!DL115</f>
        <v>0</v>
      </c>
      <c r="DH132" s="459">
        <f>'Fiche Données'!DM115</f>
        <v>0</v>
      </c>
      <c r="DI132" s="459">
        <f>'Fiche Données'!DN115</f>
        <v>0</v>
      </c>
      <c r="DJ132" s="459">
        <f>'Fiche Données'!DO115</f>
        <v>0</v>
      </c>
      <c r="DK132" s="459">
        <f>'Fiche Données'!DP115</f>
        <v>0</v>
      </c>
      <c r="DL132" s="459">
        <f>'Fiche Données'!DQ115</f>
        <v>0</v>
      </c>
      <c r="DM132" s="459">
        <f>'Fiche Données'!DR115</f>
        <v>0</v>
      </c>
      <c r="DN132" s="459">
        <f>'Fiche Données'!DS115</f>
        <v>0</v>
      </c>
      <c r="DO132" s="459">
        <f>'Fiche Données'!DT115</f>
        <v>0</v>
      </c>
      <c r="DP132" s="511">
        <f>'Fiche Données'!DU115</f>
        <v>0</v>
      </c>
    </row>
    <row r="133" spans="1:120" x14ac:dyDescent="0.25">
      <c r="A133" s="516" t="s">
        <v>55</v>
      </c>
      <c r="B133" s="459">
        <f>'Fiche Données'!G116</f>
        <v>0</v>
      </c>
      <c r="C133" s="459">
        <f>'Fiche Données'!H116</f>
        <v>0</v>
      </c>
      <c r="D133" s="459">
        <f>'Fiche Données'!I116</f>
        <v>0</v>
      </c>
      <c r="E133" s="459">
        <f>'Fiche Données'!J116</f>
        <v>0</v>
      </c>
      <c r="F133" s="459">
        <f>'Fiche Données'!K116</f>
        <v>0</v>
      </c>
      <c r="G133" s="459">
        <f>'Fiche Données'!L116</f>
        <v>0</v>
      </c>
      <c r="H133" s="459">
        <f>'Fiche Données'!M116</f>
        <v>0</v>
      </c>
      <c r="I133" s="459">
        <f>'Fiche Données'!N116</f>
        <v>0</v>
      </c>
      <c r="J133" s="459">
        <f>'Fiche Données'!O116</f>
        <v>0</v>
      </c>
      <c r="K133" s="459">
        <f>'Fiche Données'!P116</f>
        <v>0</v>
      </c>
      <c r="L133" s="459">
        <f>'Fiche Données'!Q116</f>
        <v>0</v>
      </c>
      <c r="M133" s="459">
        <f>'Fiche Données'!R116</f>
        <v>0</v>
      </c>
      <c r="N133" s="459">
        <f>'Fiche Données'!S116</f>
        <v>0</v>
      </c>
      <c r="O133" s="459">
        <f>'Fiche Données'!T116</f>
        <v>0</v>
      </c>
      <c r="P133" s="459">
        <f>'Fiche Données'!U116</f>
        <v>0</v>
      </c>
      <c r="Q133" s="459">
        <f>'Fiche Données'!V116</f>
        <v>0</v>
      </c>
      <c r="R133" s="459">
        <f>'Fiche Données'!W116</f>
        <v>0</v>
      </c>
      <c r="S133" s="459">
        <f>'Fiche Données'!X116</f>
        <v>0</v>
      </c>
      <c r="T133" s="459">
        <f>'Fiche Données'!Y116</f>
        <v>0</v>
      </c>
      <c r="U133" s="459">
        <f>'Fiche Données'!Z116</f>
        <v>0</v>
      </c>
      <c r="V133" s="459">
        <f>'Fiche Données'!AA116</f>
        <v>0</v>
      </c>
      <c r="W133" s="459">
        <f>'Fiche Données'!AB116</f>
        <v>0</v>
      </c>
      <c r="X133" s="459">
        <f>'Fiche Données'!AC116</f>
        <v>0</v>
      </c>
      <c r="Y133" s="459">
        <f>'Fiche Données'!AD116</f>
        <v>0</v>
      </c>
      <c r="Z133" s="459">
        <f>'Fiche Données'!AE116</f>
        <v>0</v>
      </c>
      <c r="AA133" s="459">
        <f>'Fiche Données'!AF116</f>
        <v>0</v>
      </c>
      <c r="AB133" s="459">
        <f>'Fiche Données'!AG116</f>
        <v>0</v>
      </c>
      <c r="AC133" s="459">
        <f>'Fiche Données'!AH116</f>
        <v>0</v>
      </c>
      <c r="AD133" s="459">
        <f>'Fiche Données'!AI116</f>
        <v>0</v>
      </c>
      <c r="AE133" s="459">
        <f>'Fiche Données'!AJ116</f>
        <v>0</v>
      </c>
      <c r="AF133" s="459">
        <f>'Fiche Données'!AK116</f>
        <v>0</v>
      </c>
      <c r="AG133" s="459">
        <f>'Fiche Données'!AL116</f>
        <v>0</v>
      </c>
      <c r="AH133" s="459">
        <f>'Fiche Données'!AM116</f>
        <v>0</v>
      </c>
      <c r="AI133" s="459">
        <f>'Fiche Données'!AN116</f>
        <v>0</v>
      </c>
      <c r="AJ133" s="459">
        <f>'Fiche Données'!AO116</f>
        <v>0</v>
      </c>
      <c r="AK133" s="459">
        <f>'Fiche Données'!AP116</f>
        <v>0</v>
      </c>
      <c r="AL133" s="459">
        <f>'Fiche Données'!AQ116</f>
        <v>0</v>
      </c>
      <c r="AM133" s="459">
        <f>'Fiche Données'!AR116</f>
        <v>0</v>
      </c>
      <c r="AN133" s="459">
        <f>'Fiche Données'!AS116</f>
        <v>0</v>
      </c>
      <c r="AO133" s="459">
        <f>'Fiche Données'!AT116</f>
        <v>0</v>
      </c>
      <c r="AP133" s="459">
        <f>'Fiche Données'!AU116</f>
        <v>0</v>
      </c>
      <c r="AQ133" s="459">
        <f>'Fiche Données'!AV116</f>
        <v>0</v>
      </c>
      <c r="AR133" s="459">
        <f>'Fiche Données'!AW116</f>
        <v>0</v>
      </c>
      <c r="AS133" s="459">
        <f>'Fiche Données'!AX116</f>
        <v>0</v>
      </c>
      <c r="AT133" s="459">
        <f>'Fiche Données'!AY116</f>
        <v>0</v>
      </c>
      <c r="AU133" s="459">
        <f>'Fiche Données'!AZ116</f>
        <v>0</v>
      </c>
      <c r="AV133" s="459">
        <f>'Fiche Données'!BA116</f>
        <v>0</v>
      </c>
      <c r="AW133" s="459">
        <f>'Fiche Données'!BB116</f>
        <v>0</v>
      </c>
      <c r="AX133" s="459">
        <f>'Fiche Données'!BC116</f>
        <v>0</v>
      </c>
      <c r="AY133" s="459">
        <f>'Fiche Données'!BD116</f>
        <v>0</v>
      </c>
      <c r="AZ133" s="459">
        <f>'Fiche Données'!BE116</f>
        <v>0</v>
      </c>
      <c r="BA133" s="459">
        <f>'Fiche Données'!BF116</f>
        <v>0</v>
      </c>
      <c r="BB133" s="459">
        <f>'Fiche Données'!BG116</f>
        <v>0</v>
      </c>
      <c r="BC133" s="459">
        <f>'Fiche Données'!BH116</f>
        <v>0</v>
      </c>
      <c r="BD133" s="459">
        <f>'Fiche Données'!BI116</f>
        <v>0</v>
      </c>
      <c r="BE133" s="459">
        <f>'Fiche Données'!BJ116</f>
        <v>0</v>
      </c>
      <c r="BF133" s="459">
        <f>'Fiche Données'!BK116</f>
        <v>0</v>
      </c>
      <c r="BG133" s="459">
        <f>'Fiche Données'!BL116</f>
        <v>0</v>
      </c>
      <c r="BH133" s="459">
        <f>'Fiche Données'!BM116</f>
        <v>0</v>
      </c>
      <c r="BI133" s="459">
        <f>'Fiche Données'!BN116</f>
        <v>0</v>
      </c>
      <c r="BJ133" s="459">
        <f>'Fiche Données'!BO116</f>
        <v>0</v>
      </c>
      <c r="BK133" s="459">
        <f>'Fiche Données'!BP116</f>
        <v>0</v>
      </c>
      <c r="BL133" s="459">
        <f>'Fiche Données'!BQ116</f>
        <v>0</v>
      </c>
      <c r="BM133" s="459">
        <f>'Fiche Données'!BR116</f>
        <v>0</v>
      </c>
      <c r="BN133" s="459">
        <f>'Fiche Données'!BS116</f>
        <v>0</v>
      </c>
      <c r="BO133" s="459">
        <f>'Fiche Données'!BT116</f>
        <v>0</v>
      </c>
      <c r="BP133" s="459">
        <f>'Fiche Données'!BU116</f>
        <v>0</v>
      </c>
      <c r="BQ133" s="459">
        <f>'Fiche Données'!BV116</f>
        <v>0</v>
      </c>
      <c r="BR133" s="459">
        <f>'Fiche Données'!BW116</f>
        <v>0</v>
      </c>
      <c r="BS133" s="459">
        <f>'Fiche Données'!BX116</f>
        <v>0</v>
      </c>
      <c r="BT133" s="459">
        <f>'Fiche Données'!BY116</f>
        <v>0</v>
      </c>
      <c r="BU133" s="459">
        <f>'Fiche Données'!BZ116</f>
        <v>0</v>
      </c>
      <c r="BV133" s="459">
        <f>'Fiche Données'!CA116</f>
        <v>0</v>
      </c>
      <c r="BW133" s="459">
        <f>'Fiche Données'!CB116</f>
        <v>0</v>
      </c>
      <c r="BX133" s="459">
        <f>'Fiche Données'!CC116</f>
        <v>0</v>
      </c>
      <c r="BY133" s="459">
        <f>'Fiche Données'!CD116</f>
        <v>0</v>
      </c>
      <c r="BZ133" s="459">
        <f>'Fiche Données'!CE116</f>
        <v>0</v>
      </c>
      <c r="CA133" s="459">
        <f>'Fiche Données'!CF116</f>
        <v>0</v>
      </c>
      <c r="CB133" s="459">
        <f>'Fiche Données'!CG116</f>
        <v>0</v>
      </c>
      <c r="CC133" s="459">
        <f>'Fiche Données'!CH116</f>
        <v>0</v>
      </c>
      <c r="CD133" s="459">
        <f>'Fiche Données'!CI116</f>
        <v>0</v>
      </c>
      <c r="CE133" s="459">
        <f>'Fiche Données'!CJ116</f>
        <v>0</v>
      </c>
      <c r="CF133" s="459">
        <f>'Fiche Données'!CK116</f>
        <v>0</v>
      </c>
      <c r="CG133" s="459">
        <f>'Fiche Données'!CL116</f>
        <v>0</v>
      </c>
      <c r="CH133" s="459">
        <f>'Fiche Données'!CM116</f>
        <v>0</v>
      </c>
      <c r="CI133" s="459">
        <f>'Fiche Données'!CN116</f>
        <v>0</v>
      </c>
      <c r="CJ133" s="459">
        <f>'Fiche Données'!CO116</f>
        <v>0</v>
      </c>
      <c r="CK133" s="459">
        <f>'Fiche Données'!CP116</f>
        <v>0</v>
      </c>
      <c r="CL133" s="459">
        <f>'Fiche Données'!CQ116</f>
        <v>0</v>
      </c>
      <c r="CM133" s="459">
        <f>'Fiche Données'!CR116</f>
        <v>0</v>
      </c>
      <c r="CN133" s="459">
        <f>'Fiche Données'!CS116</f>
        <v>0</v>
      </c>
      <c r="CO133" s="459">
        <f>'Fiche Données'!CT116</f>
        <v>0</v>
      </c>
      <c r="CP133" s="459">
        <f>'Fiche Données'!CU116</f>
        <v>0</v>
      </c>
      <c r="CQ133" s="459">
        <f>'Fiche Données'!CV116</f>
        <v>0</v>
      </c>
      <c r="CR133" s="459">
        <f>'Fiche Données'!CW116</f>
        <v>0</v>
      </c>
      <c r="CS133" s="459">
        <f>'Fiche Données'!CX116</f>
        <v>0</v>
      </c>
      <c r="CT133" s="459">
        <f>'Fiche Données'!CY116</f>
        <v>0</v>
      </c>
      <c r="CU133" s="459">
        <f>'Fiche Données'!CZ116</f>
        <v>0</v>
      </c>
      <c r="CV133" s="459">
        <f>'Fiche Données'!DA116</f>
        <v>0</v>
      </c>
      <c r="CW133" s="459">
        <f>'Fiche Données'!DB116</f>
        <v>0</v>
      </c>
      <c r="CX133" s="459">
        <f>'Fiche Données'!DC116</f>
        <v>0</v>
      </c>
      <c r="CY133" s="459">
        <f>'Fiche Données'!DD116</f>
        <v>0</v>
      </c>
      <c r="CZ133" s="459">
        <f>'Fiche Données'!DE116</f>
        <v>0</v>
      </c>
      <c r="DA133" s="459">
        <f>'Fiche Données'!DF116</f>
        <v>0</v>
      </c>
      <c r="DB133" s="459">
        <f>'Fiche Données'!DG116</f>
        <v>0</v>
      </c>
      <c r="DC133" s="459">
        <f>'Fiche Données'!DH116</f>
        <v>0</v>
      </c>
      <c r="DD133" s="459">
        <f>'Fiche Données'!DI116</f>
        <v>0</v>
      </c>
      <c r="DE133" s="459">
        <f>'Fiche Données'!DJ116</f>
        <v>0</v>
      </c>
      <c r="DF133" s="459">
        <f>'Fiche Données'!DK116</f>
        <v>0</v>
      </c>
      <c r="DG133" s="459">
        <f>'Fiche Données'!DL116</f>
        <v>0</v>
      </c>
      <c r="DH133" s="459">
        <f>'Fiche Données'!DM116</f>
        <v>0</v>
      </c>
      <c r="DI133" s="459">
        <f>'Fiche Données'!DN116</f>
        <v>0</v>
      </c>
      <c r="DJ133" s="459">
        <f>'Fiche Données'!DO116</f>
        <v>0</v>
      </c>
      <c r="DK133" s="459">
        <f>'Fiche Données'!DP116</f>
        <v>0</v>
      </c>
      <c r="DL133" s="459">
        <f>'Fiche Données'!DQ116</f>
        <v>0</v>
      </c>
      <c r="DM133" s="459">
        <f>'Fiche Données'!DR116</f>
        <v>0</v>
      </c>
      <c r="DN133" s="459">
        <f>'Fiche Données'!DS116</f>
        <v>0</v>
      </c>
      <c r="DO133" s="459">
        <f>'Fiche Données'!DT116</f>
        <v>0</v>
      </c>
      <c r="DP133" s="511">
        <f>'Fiche Données'!DU116</f>
        <v>0</v>
      </c>
    </row>
    <row r="134" spans="1:120" x14ac:dyDescent="0.25">
      <c r="A134" s="516" t="s">
        <v>285</v>
      </c>
      <c r="B134" s="459">
        <f>'Fiche Données'!G117</f>
        <v>0</v>
      </c>
      <c r="C134" s="459">
        <f>'Fiche Données'!H117</f>
        <v>0</v>
      </c>
      <c r="D134" s="459">
        <f>'Fiche Données'!I117</f>
        <v>0</v>
      </c>
      <c r="E134" s="459">
        <f>'Fiche Données'!J117</f>
        <v>0</v>
      </c>
      <c r="F134" s="459">
        <f>'Fiche Données'!K117</f>
        <v>0</v>
      </c>
      <c r="G134" s="459">
        <f>'Fiche Données'!L117</f>
        <v>0</v>
      </c>
      <c r="H134" s="459">
        <f>'Fiche Données'!M117</f>
        <v>0</v>
      </c>
      <c r="I134" s="459">
        <f>'Fiche Données'!N117</f>
        <v>0</v>
      </c>
      <c r="J134" s="459">
        <f>'Fiche Données'!O117</f>
        <v>0</v>
      </c>
      <c r="K134" s="459">
        <f>'Fiche Données'!P117</f>
        <v>0</v>
      </c>
      <c r="L134" s="459">
        <f>'Fiche Données'!Q117</f>
        <v>0</v>
      </c>
      <c r="M134" s="459">
        <f>'Fiche Données'!R117</f>
        <v>0</v>
      </c>
      <c r="N134" s="459">
        <f>'Fiche Données'!S117</f>
        <v>0</v>
      </c>
      <c r="O134" s="459">
        <f>'Fiche Données'!T117</f>
        <v>0</v>
      </c>
      <c r="P134" s="459">
        <f>'Fiche Données'!U117</f>
        <v>0</v>
      </c>
      <c r="Q134" s="459">
        <f>'Fiche Données'!V117</f>
        <v>0</v>
      </c>
      <c r="R134" s="459">
        <f>'Fiche Données'!W117</f>
        <v>0</v>
      </c>
      <c r="S134" s="459">
        <f>'Fiche Données'!X117</f>
        <v>0</v>
      </c>
      <c r="T134" s="459">
        <f>'Fiche Données'!Y117</f>
        <v>0</v>
      </c>
      <c r="U134" s="459">
        <f>'Fiche Données'!Z117</f>
        <v>0</v>
      </c>
      <c r="V134" s="459">
        <f>'Fiche Données'!AA117</f>
        <v>0</v>
      </c>
      <c r="W134" s="459">
        <f>'Fiche Données'!AB117</f>
        <v>0</v>
      </c>
      <c r="X134" s="459">
        <f>'Fiche Données'!AC117</f>
        <v>0</v>
      </c>
      <c r="Y134" s="459">
        <f>'Fiche Données'!AD117</f>
        <v>0</v>
      </c>
      <c r="Z134" s="459">
        <f>'Fiche Données'!AE117</f>
        <v>0</v>
      </c>
      <c r="AA134" s="459">
        <f>'Fiche Données'!AF117</f>
        <v>0</v>
      </c>
      <c r="AB134" s="459">
        <f>'Fiche Données'!AG117</f>
        <v>0</v>
      </c>
      <c r="AC134" s="459">
        <f>'Fiche Données'!AH117</f>
        <v>0</v>
      </c>
      <c r="AD134" s="459">
        <f>'Fiche Données'!AI117</f>
        <v>0</v>
      </c>
      <c r="AE134" s="459">
        <f>'Fiche Données'!AJ117</f>
        <v>0</v>
      </c>
      <c r="AF134" s="459">
        <f>'Fiche Données'!AK117</f>
        <v>0</v>
      </c>
      <c r="AG134" s="459">
        <f>'Fiche Données'!AL117</f>
        <v>0</v>
      </c>
      <c r="AH134" s="459">
        <f>'Fiche Données'!AM117</f>
        <v>0</v>
      </c>
      <c r="AI134" s="459">
        <f>'Fiche Données'!AN117</f>
        <v>0</v>
      </c>
      <c r="AJ134" s="459">
        <f>'Fiche Données'!AO117</f>
        <v>0</v>
      </c>
      <c r="AK134" s="459">
        <f>'Fiche Données'!AP117</f>
        <v>0</v>
      </c>
      <c r="AL134" s="459">
        <f>'Fiche Données'!AQ117</f>
        <v>0</v>
      </c>
      <c r="AM134" s="459">
        <f>'Fiche Données'!AR117</f>
        <v>0</v>
      </c>
      <c r="AN134" s="459">
        <f>'Fiche Données'!AS117</f>
        <v>0</v>
      </c>
      <c r="AO134" s="459">
        <f>'Fiche Données'!AT117</f>
        <v>0</v>
      </c>
      <c r="AP134" s="459">
        <f>'Fiche Données'!AU117</f>
        <v>0</v>
      </c>
      <c r="AQ134" s="459">
        <f>'Fiche Données'!AV117</f>
        <v>0</v>
      </c>
      <c r="AR134" s="459">
        <f>'Fiche Données'!AW117</f>
        <v>0</v>
      </c>
      <c r="AS134" s="459">
        <f>'Fiche Données'!AX117</f>
        <v>0</v>
      </c>
      <c r="AT134" s="459">
        <f>'Fiche Données'!AY117</f>
        <v>0</v>
      </c>
      <c r="AU134" s="459">
        <f>'Fiche Données'!AZ117</f>
        <v>0</v>
      </c>
      <c r="AV134" s="459">
        <f>'Fiche Données'!BA117</f>
        <v>0</v>
      </c>
      <c r="AW134" s="459">
        <f>'Fiche Données'!BB117</f>
        <v>0</v>
      </c>
      <c r="AX134" s="459">
        <f>'Fiche Données'!BC117</f>
        <v>0</v>
      </c>
      <c r="AY134" s="459">
        <f>'Fiche Données'!BD117</f>
        <v>0</v>
      </c>
      <c r="AZ134" s="459">
        <f>'Fiche Données'!BE117</f>
        <v>0</v>
      </c>
      <c r="BA134" s="459">
        <f>'Fiche Données'!BF117</f>
        <v>0</v>
      </c>
      <c r="BB134" s="459">
        <f>'Fiche Données'!BG117</f>
        <v>0</v>
      </c>
      <c r="BC134" s="459">
        <f>'Fiche Données'!BH117</f>
        <v>0</v>
      </c>
      <c r="BD134" s="459">
        <f>'Fiche Données'!BI117</f>
        <v>0</v>
      </c>
      <c r="BE134" s="459">
        <f>'Fiche Données'!BJ117</f>
        <v>0</v>
      </c>
      <c r="BF134" s="459">
        <f>'Fiche Données'!BK117</f>
        <v>0</v>
      </c>
      <c r="BG134" s="459">
        <f>'Fiche Données'!BL117</f>
        <v>0</v>
      </c>
      <c r="BH134" s="459">
        <f>'Fiche Données'!BM117</f>
        <v>0</v>
      </c>
      <c r="BI134" s="459">
        <f>'Fiche Données'!BN117</f>
        <v>0</v>
      </c>
      <c r="BJ134" s="459">
        <f>'Fiche Données'!BO117</f>
        <v>0</v>
      </c>
      <c r="BK134" s="459">
        <f>'Fiche Données'!BP117</f>
        <v>0</v>
      </c>
      <c r="BL134" s="459">
        <f>'Fiche Données'!BQ117</f>
        <v>0</v>
      </c>
      <c r="BM134" s="459">
        <f>'Fiche Données'!BR117</f>
        <v>0</v>
      </c>
      <c r="BN134" s="459">
        <f>'Fiche Données'!BS117</f>
        <v>0</v>
      </c>
      <c r="BO134" s="459">
        <f>'Fiche Données'!BT117</f>
        <v>0</v>
      </c>
      <c r="BP134" s="459">
        <f>'Fiche Données'!BU117</f>
        <v>0</v>
      </c>
      <c r="BQ134" s="459">
        <f>'Fiche Données'!BV117</f>
        <v>0</v>
      </c>
      <c r="BR134" s="459">
        <f>'Fiche Données'!BW117</f>
        <v>0</v>
      </c>
      <c r="BS134" s="459">
        <f>'Fiche Données'!BX117</f>
        <v>0</v>
      </c>
      <c r="BT134" s="459">
        <f>'Fiche Données'!BY117</f>
        <v>0</v>
      </c>
      <c r="BU134" s="459">
        <f>'Fiche Données'!BZ117</f>
        <v>0</v>
      </c>
      <c r="BV134" s="459">
        <f>'Fiche Données'!CA117</f>
        <v>0</v>
      </c>
      <c r="BW134" s="459">
        <f>'Fiche Données'!CB117</f>
        <v>0</v>
      </c>
      <c r="BX134" s="459">
        <f>'Fiche Données'!CC117</f>
        <v>0</v>
      </c>
      <c r="BY134" s="459">
        <f>'Fiche Données'!CD117</f>
        <v>0</v>
      </c>
      <c r="BZ134" s="459">
        <f>'Fiche Données'!CE117</f>
        <v>0</v>
      </c>
      <c r="CA134" s="459">
        <f>'Fiche Données'!CF117</f>
        <v>0</v>
      </c>
      <c r="CB134" s="459">
        <f>'Fiche Données'!CG117</f>
        <v>0</v>
      </c>
      <c r="CC134" s="459">
        <f>'Fiche Données'!CH117</f>
        <v>0</v>
      </c>
      <c r="CD134" s="459">
        <f>'Fiche Données'!CI117</f>
        <v>0</v>
      </c>
      <c r="CE134" s="459">
        <f>'Fiche Données'!CJ117</f>
        <v>0</v>
      </c>
      <c r="CF134" s="459">
        <f>'Fiche Données'!CK117</f>
        <v>0</v>
      </c>
      <c r="CG134" s="459">
        <f>'Fiche Données'!CL117</f>
        <v>0</v>
      </c>
      <c r="CH134" s="459">
        <f>'Fiche Données'!CM117</f>
        <v>0</v>
      </c>
      <c r="CI134" s="459">
        <f>'Fiche Données'!CN117</f>
        <v>0</v>
      </c>
      <c r="CJ134" s="459">
        <f>'Fiche Données'!CO117</f>
        <v>0</v>
      </c>
      <c r="CK134" s="459">
        <f>'Fiche Données'!CP117</f>
        <v>0</v>
      </c>
      <c r="CL134" s="459">
        <f>'Fiche Données'!CQ117</f>
        <v>0</v>
      </c>
      <c r="CM134" s="459">
        <f>'Fiche Données'!CR117</f>
        <v>0</v>
      </c>
      <c r="CN134" s="459">
        <f>'Fiche Données'!CS117</f>
        <v>0</v>
      </c>
      <c r="CO134" s="459">
        <f>'Fiche Données'!CT117</f>
        <v>0</v>
      </c>
      <c r="CP134" s="459">
        <f>'Fiche Données'!CU117</f>
        <v>0</v>
      </c>
      <c r="CQ134" s="459">
        <f>'Fiche Données'!CV117</f>
        <v>0</v>
      </c>
      <c r="CR134" s="459">
        <f>'Fiche Données'!CW117</f>
        <v>0</v>
      </c>
      <c r="CS134" s="459">
        <f>'Fiche Données'!CX117</f>
        <v>0</v>
      </c>
      <c r="CT134" s="459">
        <f>'Fiche Données'!CY117</f>
        <v>0</v>
      </c>
      <c r="CU134" s="459">
        <f>'Fiche Données'!CZ117</f>
        <v>0</v>
      </c>
      <c r="CV134" s="459">
        <f>'Fiche Données'!DA117</f>
        <v>0</v>
      </c>
      <c r="CW134" s="459">
        <f>'Fiche Données'!DB117</f>
        <v>0</v>
      </c>
      <c r="CX134" s="459">
        <f>'Fiche Données'!DC117</f>
        <v>0</v>
      </c>
      <c r="CY134" s="459">
        <f>'Fiche Données'!DD117</f>
        <v>0</v>
      </c>
      <c r="CZ134" s="459">
        <f>'Fiche Données'!DE117</f>
        <v>0</v>
      </c>
      <c r="DA134" s="459">
        <f>'Fiche Données'!DF117</f>
        <v>0</v>
      </c>
      <c r="DB134" s="459">
        <f>'Fiche Données'!DG117</f>
        <v>0</v>
      </c>
      <c r="DC134" s="459">
        <f>'Fiche Données'!DH117</f>
        <v>0</v>
      </c>
      <c r="DD134" s="459">
        <f>'Fiche Données'!DI117</f>
        <v>0</v>
      </c>
      <c r="DE134" s="459">
        <f>'Fiche Données'!DJ117</f>
        <v>0</v>
      </c>
      <c r="DF134" s="459">
        <f>'Fiche Données'!DK117</f>
        <v>0</v>
      </c>
      <c r="DG134" s="459">
        <f>'Fiche Données'!DL117</f>
        <v>0</v>
      </c>
      <c r="DH134" s="459">
        <f>'Fiche Données'!DM117</f>
        <v>0</v>
      </c>
      <c r="DI134" s="459">
        <f>'Fiche Données'!DN117</f>
        <v>0</v>
      </c>
      <c r="DJ134" s="459">
        <f>'Fiche Données'!DO117</f>
        <v>0</v>
      </c>
      <c r="DK134" s="459">
        <f>'Fiche Données'!DP117</f>
        <v>0</v>
      </c>
      <c r="DL134" s="459">
        <f>'Fiche Données'!DQ117</f>
        <v>0</v>
      </c>
      <c r="DM134" s="459">
        <f>'Fiche Données'!DR117</f>
        <v>0</v>
      </c>
      <c r="DN134" s="459">
        <f>'Fiche Données'!DS117</f>
        <v>0</v>
      </c>
      <c r="DO134" s="459">
        <f>'Fiche Données'!DT117</f>
        <v>0</v>
      </c>
      <c r="DP134" s="511">
        <f>'Fiche Données'!DU117</f>
        <v>0</v>
      </c>
    </row>
    <row r="135" spans="1:120" x14ac:dyDescent="0.25">
      <c r="A135" s="516" t="s">
        <v>321</v>
      </c>
      <c r="B135" s="459" t="str">
        <f>'Fiche Données'!G118</f>
        <v>Non</v>
      </c>
      <c r="C135" s="459" t="str">
        <f>'Fiche Données'!H118</f>
        <v>Non</v>
      </c>
      <c r="D135" s="459" t="str">
        <f>'Fiche Données'!I118</f>
        <v>Non</v>
      </c>
      <c r="E135" s="459" t="str">
        <f>'Fiche Données'!J118</f>
        <v>Non</v>
      </c>
      <c r="F135" s="459">
        <f>'Fiche Données'!K118</f>
        <v>0</v>
      </c>
      <c r="G135" s="459">
        <f>'Fiche Données'!L118</f>
        <v>0</v>
      </c>
      <c r="H135" s="459">
        <f>'Fiche Données'!M118</f>
        <v>0</v>
      </c>
      <c r="I135" s="459">
        <f>'Fiche Données'!N118</f>
        <v>0</v>
      </c>
      <c r="J135" s="459">
        <f>'Fiche Données'!O118</f>
        <v>0</v>
      </c>
      <c r="K135" s="459">
        <f>'Fiche Données'!P118</f>
        <v>0</v>
      </c>
      <c r="L135" s="459">
        <f>'Fiche Données'!Q118</f>
        <v>0</v>
      </c>
      <c r="M135" s="459">
        <f>'Fiche Données'!R118</f>
        <v>0</v>
      </c>
      <c r="N135" s="459">
        <f>'Fiche Données'!S118</f>
        <v>0</v>
      </c>
      <c r="O135" s="459">
        <f>'Fiche Données'!T118</f>
        <v>0</v>
      </c>
      <c r="P135" s="459">
        <f>'Fiche Données'!U118</f>
        <v>0</v>
      </c>
      <c r="Q135" s="459">
        <f>'Fiche Données'!V118</f>
        <v>0</v>
      </c>
      <c r="R135" s="459">
        <f>'Fiche Données'!W118</f>
        <v>0</v>
      </c>
      <c r="S135" s="459">
        <f>'Fiche Données'!X118</f>
        <v>0</v>
      </c>
      <c r="T135" s="459">
        <f>'Fiche Données'!Y118</f>
        <v>0</v>
      </c>
      <c r="U135" s="459">
        <f>'Fiche Données'!Z118</f>
        <v>0</v>
      </c>
      <c r="V135" s="459">
        <f>'Fiche Données'!AA118</f>
        <v>0</v>
      </c>
      <c r="W135" s="459">
        <f>'Fiche Données'!AB118</f>
        <v>0</v>
      </c>
      <c r="X135" s="459">
        <f>'Fiche Données'!AC118</f>
        <v>0</v>
      </c>
      <c r="Y135" s="459">
        <f>'Fiche Données'!AD118</f>
        <v>0</v>
      </c>
      <c r="Z135" s="459">
        <f>'Fiche Données'!AE118</f>
        <v>0</v>
      </c>
      <c r="AA135" s="459">
        <f>'Fiche Données'!AF118</f>
        <v>0</v>
      </c>
      <c r="AB135" s="459">
        <f>'Fiche Données'!AG118</f>
        <v>0</v>
      </c>
      <c r="AC135" s="459">
        <f>'Fiche Données'!AH118</f>
        <v>0</v>
      </c>
      <c r="AD135" s="459">
        <f>'Fiche Données'!AI118</f>
        <v>0</v>
      </c>
      <c r="AE135" s="459">
        <f>'Fiche Données'!AJ118</f>
        <v>0</v>
      </c>
      <c r="AF135" s="459">
        <f>'Fiche Données'!AK118</f>
        <v>0</v>
      </c>
      <c r="AG135" s="459">
        <f>'Fiche Données'!AL118</f>
        <v>0</v>
      </c>
      <c r="AH135" s="459">
        <f>'Fiche Données'!AM118</f>
        <v>0</v>
      </c>
      <c r="AI135" s="459">
        <f>'Fiche Données'!AN118</f>
        <v>0</v>
      </c>
      <c r="AJ135" s="459">
        <f>'Fiche Données'!AO118</f>
        <v>0</v>
      </c>
      <c r="AK135" s="459">
        <f>'Fiche Données'!AP118</f>
        <v>0</v>
      </c>
      <c r="AL135" s="459">
        <f>'Fiche Données'!AQ118</f>
        <v>0</v>
      </c>
      <c r="AM135" s="459">
        <f>'Fiche Données'!AR118</f>
        <v>0</v>
      </c>
      <c r="AN135" s="459">
        <f>'Fiche Données'!AS118</f>
        <v>0</v>
      </c>
      <c r="AO135" s="459">
        <f>'Fiche Données'!AT118</f>
        <v>0</v>
      </c>
      <c r="AP135" s="459">
        <f>'Fiche Données'!AU118</f>
        <v>0</v>
      </c>
      <c r="AQ135" s="459">
        <f>'Fiche Données'!AV118</f>
        <v>0</v>
      </c>
      <c r="AR135" s="459">
        <f>'Fiche Données'!AW118</f>
        <v>0</v>
      </c>
      <c r="AS135" s="459">
        <f>'Fiche Données'!AX118</f>
        <v>0</v>
      </c>
      <c r="AT135" s="459">
        <f>'Fiche Données'!AY118</f>
        <v>0</v>
      </c>
      <c r="AU135" s="459">
        <f>'Fiche Données'!AZ118</f>
        <v>0</v>
      </c>
      <c r="AV135" s="459">
        <f>'Fiche Données'!BA118</f>
        <v>0</v>
      </c>
      <c r="AW135" s="459">
        <f>'Fiche Données'!BB118</f>
        <v>0</v>
      </c>
      <c r="AX135" s="459">
        <f>'Fiche Données'!BC118</f>
        <v>0</v>
      </c>
      <c r="AY135" s="459">
        <f>'Fiche Données'!BD118</f>
        <v>0</v>
      </c>
      <c r="AZ135" s="459">
        <f>'Fiche Données'!BE118</f>
        <v>0</v>
      </c>
      <c r="BA135" s="459">
        <f>'Fiche Données'!BF118</f>
        <v>0</v>
      </c>
      <c r="BB135" s="459">
        <f>'Fiche Données'!BG118</f>
        <v>0</v>
      </c>
      <c r="BC135" s="459">
        <f>'Fiche Données'!BH118</f>
        <v>0</v>
      </c>
      <c r="BD135" s="459">
        <f>'Fiche Données'!BI118</f>
        <v>0</v>
      </c>
      <c r="BE135" s="459">
        <f>'Fiche Données'!BJ118</f>
        <v>0</v>
      </c>
      <c r="BF135" s="459">
        <f>'Fiche Données'!BK118</f>
        <v>0</v>
      </c>
      <c r="BG135" s="459">
        <f>'Fiche Données'!BL118</f>
        <v>0</v>
      </c>
      <c r="BH135" s="459">
        <f>'Fiche Données'!BM118</f>
        <v>0</v>
      </c>
      <c r="BI135" s="459">
        <f>'Fiche Données'!BN118</f>
        <v>0</v>
      </c>
      <c r="BJ135" s="459">
        <f>'Fiche Données'!BO118</f>
        <v>0</v>
      </c>
      <c r="BK135" s="459">
        <f>'Fiche Données'!BP118</f>
        <v>0</v>
      </c>
      <c r="BL135" s="459">
        <f>'Fiche Données'!BQ118</f>
        <v>0</v>
      </c>
      <c r="BM135" s="459">
        <f>'Fiche Données'!BR118</f>
        <v>0</v>
      </c>
      <c r="BN135" s="459">
        <f>'Fiche Données'!BS118</f>
        <v>0</v>
      </c>
      <c r="BO135" s="459">
        <f>'Fiche Données'!BT118</f>
        <v>0</v>
      </c>
      <c r="BP135" s="459">
        <f>'Fiche Données'!BU118</f>
        <v>0</v>
      </c>
      <c r="BQ135" s="459">
        <f>'Fiche Données'!BV118</f>
        <v>0</v>
      </c>
      <c r="BR135" s="459">
        <f>'Fiche Données'!BW118</f>
        <v>0</v>
      </c>
      <c r="BS135" s="459">
        <f>'Fiche Données'!BX118</f>
        <v>0</v>
      </c>
      <c r="BT135" s="459">
        <f>'Fiche Données'!BY118</f>
        <v>0</v>
      </c>
      <c r="BU135" s="459">
        <f>'Fiche Données'!BZ118</f>
        <v>0</v>
      </c>
      <c r="BV135" s="459">
        <f>'Fiche Données'!CA118</f>
        <v>0</v>
      </c>
      <c r="BW135" s="459">
        <f>'Fiche Données'!CB118</f>
        <v>0</v>
      </c>
      <c r="BX135" s="459">
        <f>'Fiche Données'!CC118</f>
        <v>0</v>
      </c>
      <c r="BY135" s="459">
        <f>'Fiche Données'!CD118</f>
        <v>0</v>
      </c>
      <c r="BZ135" s="459">
        <f>'Fiche Données'!CE118</f>
        <v>0</v>
      </c>
      <c r="CA135" s="459">
        <f>'Fiche Données'!CF118</f>
        <v>0</v>
      </c>
      <c r="CB135" s="459">
        <f>'Fiche Données'!CG118</f>
        <v>0</v>
      </c>
      <c r="CC135" s="459">
        <f>'Fiche Données'!CH118</f>
        <v>0</v>
      </c>
      <c r="CD135" s="459">
        <f>'Fiche Données'!CI118</f>
        <v>0</v>
      </c>
      <c r="CE135" s="459">
        <f>'Fiche Données'!CJ118</f>
        <v>0</v>
      </c>
      <c r="CF135" s="459">
        <f>'Fiche Données'!CK118</f>
        <v>0</v>
      </c>
      <c r="CG135" s="459">
        <f>'Fiche Données'!CL118</f>
        <v>0</v>
      </c>
      <c r="CH135" s="459">
        <f>'Fiche Données'!CM118</f>
        <v>0</v>
      </c>
      <c r="CI135" s="459">
        <f>'Fiche Données'!CN118</f>
        <v>0</v>
      </c>
      <c r="CJ135" s="459">
        <f>'Fiche Données'!CO118</f>
        <v>0</v>
      </c>
      <c r="CK135" s="459">
        <f>'Fiche Données'!CP118</f>
        <v>0</v>
      </c>
      <c r="CL135" s="459">
        <f>'Fiche Données'!CQ118</f>
        <v>0</v>
      </c>
      <c r="CM135" s="459">
        <f>'Fiche Données'!CR118</f>
        <v>0</v>
      </c>
      <c r="CN135" s="459">
        <f>'Fiche Données'!CS118</f>
        <v>0</v>
      </c>
      <c r="CO135" s="459">
        <f>'Fiche Données'!CT118</f>
        <v>0</v>
      </c>
      <c r="CP135" s="459">
        <f>'Fiche Données'!CU118</f>
        <v>0</v>
      </c>
      <c r="CQ135" s="459">
        <f>'Fiche Données'!CV118</f>
        <v>0</v>
      </c>
      <c r="CR135" s="459">
        <f>'Fiche Données'!CW118</f>
        <v>0</v>
      </c>
      <c r="CS135" s="459">
        <f>'Fiche Données'!CX118</f>
        <v>0</v>
      </c>
      <c r="CT135" s="459">
        <f>'Fiche Données'!CY118</f>
        <v>0</v>
      </c>
      <c r="CU135" s="459">
        <f>'Fiche Données'!CZ118</f>
        <v>0</v>
      </c>
      <c r="CV135" s="459">
        <f>'Fiche Données'!DA118</f>
        <v>0</v>
      </c>
      <c r="CW135" s="459">
        <f>'Fiche Données'!DB118</f>
        <v>0</v>
      </c>
      <c r="CX135" s="459">
        <f>'Fiche Données'!DC118</f>
        <v>0</v>
      </c>
      <c r="CY135" s="459">
        <f>'Fiche Données'!DD118</f>
        <v>0</v>
      </c>
      <c r="CZ135" s="459">
        <f>'Fiche Données'!DE118</f>
        <v>0</v>
      </c>
      <c r="DA135" s="459">
        <f>'Fiche Données'!DF118</f>
        <v>0</v>
      </c>
      <c r="DB135" s="459">
        <f>'Fiche Données'!DG118</f>
        <v>0</v>
      </c>
      <c r="DC135" s="459">
        <f>'Fiche Données'!DH118</f>
        <v>0</v>
      </c>
      <c r="DD135" s="459">
        <f>'Fiche Données'!DI118</f>
        <v>0</v>
      </c>
      <c r="DE135" s="459">
        <f>'Fiche Données'!DJ118</f>
        <v>0</v>
      </c>
      <c r="DF135" s="459">
        <f>'Fiche Données'!DK118</f>
        <v>0</v>
      </c>
      <c r="DG135" s="459">
        <f>'Fiche Données'!DL118</f>
        <v>0</v>
      </c>
      <c r="DH135" s="459">
        <f>'Fiche Données'!DM118</f>
        <v>0</v>
      </c>
      <c r="DI135" s="459">
        <f>'Fiche Données'!DN118</f>
        <v>0</v>
      </c>
      <c r="DJ135" s="459">
        <f>'Fiche Données'!DO118</f>
        <v>0</v>
      </c>
      <c r="DK135" s="459">
        <f>'Fiche Données'!DP118</f>
        <v>0</v>
      </c>
      <c r="DL135" s="459">
        <f>'Fiche Données'!DQ118</f>
        <v>0</v>
      </c>
      <c r="DM135" s="459">
        <f>'Fiche Données'!DR118</f>
        <v>0</v>
      </c>
      <c r="DN135" s="459">
        <f>'Fiche Données'!DS118</f>
        <v>0</v>
      </c>
      <c r="DO135" s="459">
        <f>'Fiche Données'!DT118</f>
        <v>0</v>
      </c>
      <c r="DP135" s="511">
        <f>'Fiche Données'!DU118</f>
        <v>0</v>
      </c>
    </row>
    <row r="136" spans="1:120" x14ac:dyDescent="0.25">
      <c r="A136" s="516"/>
      <c r="DP136" s="511"/>
    </row>
    <row r="137" spans="1:120" x14ac:dyDescent="0.25">
      <c r="A137" s="517" t="s">
        <v>448</v>
      </c>
      <c r="DP137" s="511"/>
    </row>
    <row r="138" spans="1:120" x14ac:dyDescent="0.25">
      <c r="A138" s="516" t="s">
        <v>13</v>
      </c>
      <c r="B138" s="459">
        <f>'Fiche Données'!G125</f>
        <v>0</v>
      </c>
      <c r="C138" s="620">
        <f>'Fiche Données'!H125</f>
        <v>0</v>
      </c>
      <c r="D138" s="620">
        <f>'Fiche Données'!I125</f>
        <v>0</v>
      </c>
      <c r="E138" s="620">
        <f>'Fiche Données'!J125</f>
        <v>0</v>
      </c>
      <c r="F138" s="620">
        <f>'Fiche Données'!K125</f>
        <v>0</v>
      </c>
      <c r="G138" s="620">
        <f>'Fiche Données'!L125</f>
        <v>0</v>
      </c>
      <c r="H138" s="620">
        <f>'Fiche Données'!M125</f>
        <v>0</v>
      </c>
      <c r="I138" s="620">
        <f>'Fiche Données'!N125</f>
        <v>0</v>
      </c>
      <c r="J138" s="620">
        <f>'Fiche Données'!O125</f>
        <v>0</v>
      </c>
      <c r="K138" s="620">
        <f>'Fiche Données'!P125</f>
        <v>0</v>
      </c>
      <c r="L138" s="620">
        <f>'Fiche Données'!Q125</f>
        <v>0</v>
      </c>
      <c r="M138" s="620">
        <f>'Fiche Données'!R125</f>
        <v>0</v>
      </c>
      <c r="N138" s="620">
        <f>'Fiche Données'!S125</f>
        <v>0</v>
      </c>
      <c r="O138" s="620">
        <f>'Fiche Données'!T125</f>
        <v>0</v>
      </c>
      <c r="P138" s="620">
        <f>'Fiche Données'!U125</f>
        <v>0</v>
      </c>
      <c r="Q138" s="620">
        <f>'Fiche Données'!V125</f>
        <v>0</v>
      </c>
      <c r="R138" s="620">
        <f>'Fiche Données'!W125</f>
        <v>0</v>
      </c>
      <c r="S138" s="620">
        <f>'Fiche Données'!X125</f>
        <v>0</v>
      </c>
      <c r="T138" s="620">
        <f>'Fiche Données'!Y125</f>
        <v>0</v>
      </c>
      <c r="U138" s="620">
        <f>'Fiche Données'!Z125</f>
        <v>0</v>
      </c>
      <c r="V138" s="620">
        <f>'Fiche Données'!AA125</f>
        <v>0</v>
      </c>
      <c r="W138" s="620">
        <f>'Fiche Données'!AB125</f>
        <v>0</v>
      </c>
      <c r="X138" s="620">
        <f>'Fiche Données'!AC125</f>
        <v>0</v>
      </c>
      <c r="Y138" s="620">
        <f>'Fiche Données'!AD125</f>
        <v>0</v>
      </c>
      <c r="Z138" s="620">
        <f>'Fiche Données'!AE125</f>
        <v>0</v>
      </c>
      <c r="AA138" s="620">
        <f>'Fiche Données'!AF125</f>
        <v>0</v>
      </c>
      <c r="AB138" s="620">
        <f>'Fiche Données'!AG125</f>
        <v>0</v>
      </c>
      <c r="AC138" s="620">
        <f>'Fiche Données'!AH125</f>
        <v>0</v>
      </c>
      <c r="AD138" s="620">
        <f>'Fiche Données'!AI125</f>
        <v>0</v>
      </c>
      <c r="AE138" s="620">
        <f>'Fiche Données'!AJ125</f>
        <v>0</v>
      </c>
      <c r="AF138" s="620">
        <f>'Fiche Données'!AK125</f>
        <v>0</v>
      </c>
      <c r="AG138" s="620">
        <f>'Fiche Données'!AL125</f>
        <v>0</v>
      </c>
      <c r="AH138" s="620">
        <f>'Fiche Données'!AM125</f>
        <v>0</v>
      </c>
      <c r="AI138" s="620">
        <f>'Fiche Données'!AN125</f>
        <v>0</v>
      </c>
      <c r="AJ138" s="620">
        <f>'Fiche Données'!AO125</f>
        <v>0</v>
      </c>
      <c r="AK138" s="620">
        <f>'Fiche Données'!AP125</f>
        <v>0</v>
      </c>
      <c r="AL138" s="620">
        <f>'Fiche Données'!AQ125</f>
        <v>0</v>
      </c>
      <c r="AM138" s="620">
        <f>'Fiche Données'!AR125</f>
        <v>0</v>
      </c>
      <c r="AN138" s="620">
        <f>'Fiche Données'!AS125</f>
        <v>0</v>
      </c>
      <c r="AO138" s="620">
        <f>'Fiche Données'!AT125</f>
        <v>0</v>
      </c>
      <c r="AP138" s="620">
        <f>'Fiche Données'!AU125</f>
        <v>0</v>
      </c>
      <c r="AQ138" s="620">
        <f>'Fiche Données'!AV125</f>
        <v>0</v>
      </c>
      <c r="AR138" s="620">
        <f>'Fiche Données'!AW125</f>
        <v>0</v>
      </c>
      <c r="AS138" s="620">
        <f>'Fiche Données'!AX125</f>
        <v>0</v>
      </c>
      <c r="AT138" s="620">
        <f>'Fiche Données'!AY125</f>
        <v>0</v>
      </c>
      <c r="AU138" s="620">
        <f>'Fiche Données'!AZ125</f>
        <v>0</v>
      </c>
      <c r="AV138" s="620">
        <f>'Fiche Données'!BA125</f>
        <v>0</v>
      </c>
      <c r="AW138" s="620">
        <f>'Fiche Données'!BB125</f>
        <v>0</v>
      </c>
      <c r="AX138" s="620">
        <f>'Fiche Données'!BC125</f>
        <v>0</v>
      </c>
      <c r="AY138" s="620">
        <f>'Fiche Données'!BD125</f>
        <v>0</v>
      </c>
      <c r="AZ138" s="620">
        <f>'Fiche Données'!BE125</f>
        <v>0</v>
      </c>
      <c r="BA138" s="620">
        <f>'Fiche Données'!BF125</f>
        <v>0</v>
      </c>
      <c r="BB138" s="620">
        <f>'Fiche Données'!BG125</f>
        <v>0</v>
      </c>
      <c r="BC138" s="620">
        <f>'Fiche Données'!BH125</f>
        <v>0</v>
      </c>
      <c r="BD138" s="620">
        <f>'Fiche Données'!BI125</f>
        <v>0</v>
      </c>
      <c r="BE138" s="620">
        <f>'Fiche Données'!BJ125</f>
        <v>0</v>
      </c>
      <c r="BF138" s="620">
        <f>'Fiche Données'!BK125</f>
        <v>0</v>
      </c>
      <c r="BG138" s="620">
        <f>'Fiche Données'!BL125</f>
        <v>0</v>
      </c>
      <c r="BH138" s="620">
        <f>'Fiche Données'!BM125</f>
        <v>0</v>
      </c>
      <c r="BI138" s="620">
        <f>'Fiche Données'!BN125</f>
        <v>0</v>
      </c>
      <c r="BJ138" s="620">
        <f>'Fiche Données'!BO125</f>
        <v>0</v>
      </c>
      <c r="BK138" s="620">
        <f>'Fiche Données'!BP125</f>
        <v>0</v>
      </c>
      <c r="BL138" s="620">
        <f>'Fiche Données'!BQ125</f>
        <v>0</v>
      </c>
      <c r="BM138" s="620">
        <f>'Fiche Données'!BR125</f>
        <v>0</v>
      </c>
      <c r="BN138" s="620">
        <f>'Fiche Données'!BS125</f>
        <v>0</v>
      </c>
      <c r="BO138" s="620">
        <f>'Fiche Données'!BT125</f>
        <v>0</v>
      </c>
      <c r="BP138" s="620">
        <f>'Fiche Données'!BU125</f>
        <v>0</v>
      </c>
      <c r="BQ138" s="620">
        <f>'Fiche Données'!BV125</f>
        <v>0</v>
      </c>
      <c r="BR138" s="620">
        <f>'Fiche Données'!BW125</f>
        <v>0</v>
      </c>
      <c r="BS138" s="620">
        <f>'Fiche Données'!BX125</f>
        <v>0</v>
      </c>
      <c r="BT138" s="620">
        <f>'Fiche Données'!BY125</f>
        <v>0</v>
      </c>
      <c r="BU138" s="620">
        <f>'Fiche Données'!BZ125</f>
        <v>0</v>
      </c>
      <c r="BV138" s="620">
        <f>'Fiche Données'!CA125</f>
        <v>0</v>
      </c>
      <c r="BW138" s="620">
        <f>'Fiche Données'!CB125</f>
        <v>0</v>
      </c>
      <c r="BX138" s="620">
        <f>'Fiche Données'!CC125</f>
        <v>0</v>
      </c>
      <c r="BY138" s="620">
        <f>'Fiche Données'!CD125</f>
        <v>0</v>
      </c>
      <c r="BZ138" s="620">
        <f>'Fiche Données'!CE125</f>
        <v>0</v>
      </c>
      <c r="CA138" s="620">
        <f>'Fiche Données'!CF125</f>
        <v>0</v>
      </c>
      <c r="CB138" s="620">
        <f>'Fiche Données'!CG125</f>
        <v>0</v>
      </c>
      <c r="CC138" s="620">
        <f>'Fiche Données'!CH125</f>
        <v>0</v>
      </c>
      <c r="CD138" s="620">
        <f>'Fiche Données'!CI125</f>
        <v>0</v>
      </c>
      <c r="CE138" s="620">
        <f>'Fiche Données'!CJ125</f>
        <v>0</v>
      </c>
      <c r="CF138" s="620">
        <f>'Fiche Données'!CK125</f>
        <v>0</v>
      </c>
      <c r="CG138" s="620">
        <f>'Fiche Données'!CL125</f>
        <v>0</v>
      </c>
      <c r="CH138" s="620">
        <f>'Fiche Données'!CM125</f>
        <v>0</v>
      </c>
      <c r="CI138" s="620">
        <f>'Fiche Données'!CN125</f>
        <v>0</v>
      </c>
      <c r="CJ138" s="620">
        <f>'Fiche Données'!CO125</f>
        <v>0</v>
      </c>
      <c r="CK138" s="620">
        <f>'Fiche Données'!CP125</f>
        <v>0</v>
      </c>
      <c r="CL138" s="620">
        <f>'Fiche Données'!CQ125</f>
        <v>0</v>
      </c>
      <c r="CM138" s="620">
        <f>'Fiche Données'!CR125</f>
        <v>0</v>
      </c>
      <c r="CN138" s="620">
        <f>'Fiche Données'!CS125</f>
        <v>0</v>
      </c>
      <c r="CO138" s="620">
        <f>'Fiche Données'!CT125</f>
        <v>0</v>
      </c>
      <c r="CP138" s="620">
        <f>'Fiche Données'!CU125</f>
        <v>0</v>
      </c>
      <c r="CQ138" s="620">
        <f>'Fiche Données'!CV125</f>
        <v>0</v>
      </c>
      <c r="CR138" s="620">
        <f>'Fiche Données'!CW125</f>
        <v>0</v>
      </c>
      <c r="CS138" s="620">
        <f>'Fiche Données'!CX125</f>
        <v>0</v>
      </c>
      <c r="CT138" s="620">
        <f>'Fiche Données'!CY125</f>
        <v>0</v>
      </c>
      <c r="CU138" s="620">
        <f>'Fiche Données'!CZ125</f>
        <v>0</v>
      </c>
      <c r="CV138" s="620">
        <f>'Fiche Données'!DA125</f>
        <v>0</v>
      </c>
      <c r="CW138" s="620">
        <f>'Fiche Données'!DB125</f>
        <v>0</v>
      </c>
      <c r="CX138" s="620">
        <f>'Fiche Données'!DC125</f>
        <v>0</v>
      </c>
      <c r="CY138" s="620">
        <f>'Fiche Données'!DD125</f>
        <v>0</v>
      </c>
      <c r="CZ138" s="620">
        <f>'Fiche Données'!DE125</f>
        <v>0</v>
      </c>
      <c r="DA138" s="620">
        <f>'Fiche Données'!DF125</f>
        <v>0</v>
      </c>
      <c r="DB138" s="620">
        <f>'Fiche Données'!DG125</f>
        <v>0</v>
      </c>
      <c r="DC138" s="620">
        <f>'Fiche Données'!DH125</f>
        <v>0</v>
      </c>
      <c r="DD138" s="620">
        <f>'Fiche Données'!DI125</f>
        <v>0</v>
      </c>
      <c r="DE138" s="620">
        <f>'Fiche Données'!DJ125</f>
        <v>0</v>
      </c>
      <c r="DF138" s="620">
        <f>'Fiche Données'!DK125</f>
        <v>0</v>
      </c>
      <c r="DG138" s="620">
        <f>'Fiche Données'!DL125</f>
        <v>0</v>
      </c>
      <c r="DH138" s="620">
        <f>'Fiche Données'!DM125</f>
        <v>0</v>
      </c>
      <c r="DI138" s="620">
        <f>'Fiche Données'!DN125</f>
        <v>0</v>
      </c>
      <c r="DJ138" s="620">
        <f>'Fiche Données'!DO125</f>
        <v>0</v>
      </c>
      <c r="DK138" s="620">
        <f>'Fiche Données'!DP125</f>
        <v>0</v>
      </c>
      <c r="DL138" s="620">
        <f>'Fiche Données'!DQ125</f>
        <v>0</v>
      </c>
      <c r="DM138" s="620">
        <f>'Fiche Données'!DR125</f>
        <v>0</v>
      </c>
      <c r="DN138" s="620">
        <f>'Fiche Données'!DS125</f>
        <v>0</v>
      </c>
      <c r="DO138" s="620">
        <f>'Fiche Données'!DT125</f>
        <v>0</v>
      </c>
      <c r="DP138" s="620">
        <f>'Fiche Données'!DU125</f>
        <v>0</v>
      </c>
    </row>
    <row r="139" spans="1:120" x14ac:dyDescent="0.25">
      <c r="A139" s="516" t="s">
        <v>449</v>
      </c>
      <c r="B139" s="459">
        <f>'Fiche Données'!G126</f>
        <v>0</v>
      </c>
      <c r="C139" s="620">
        <f>'Fiche Données'!H126</f>
        <v>0</v>
      </c>
      <c r="D139" s="620">
        <f>'Fiche Données'!I126</f>
        <v>0</v>
      </c>
      <c r="E139" s="620">
        <f>'Fiche Données'!J126</f>
        <v>0</v>
      </c>
      <c r="F139" s="620">
        <f>'Fiche Données'!K126</f>
        <v>0</v>
      </c>
      <c r="G139" s="620">
        <f>'Fiche Données'!L126</f>
        <v>0</v>
      </c>
      <c r="H139" s="620">
        <f>'Fiche Données'!M126</f>
        <v>0</v>
      </c>
      <c r="I139" s="620">
        <f>'Fiche Données'!N126</f>
        <v>0</v>
      </c>
      <c r="J139" s="620">
        <f>'Fiche Données'!O126</f>
        <v>0</v>
      </c>
      <c r="K139" s="620">
        <f>'Fiche Données'!P126</f>
        <v>0</v>
      </c>
      <c r="L139" s="620">
        <f>'Fiche Données'!Q126</f>
        <v>0</v>
      </c>
      <c r="M139" s="620">
        <f>'Fiche Données'!R126</f>
        <v>0</v>
      </c>
      <c r="N139" s="620">
        <f>'Fiche Données'!S126</f>
        <v>0</v>
      </c>
      <c r="O139" s="620">
        <f>'Fiche Données'!T126</f>
        <v>0</v>
      </c>
      <c r="P139" s="620">
        <f>'Fiche Données'!U126</f>
        <v>0</v>
      </c>
      <c r="Q139" s="620">
        <f>'Fiche Données'!V126</f>
        <v>0</v>
      </c>
      <c r="R139" s="620">
        <f>'Fiche Données'!W126</f>
        <v>0</v>
      </c>
      <c r="S139" s="620">
        <f>'Fiche Données'!X126</f>
        <v>0</v>
      </c>
      <c r="T139" s="620">
        <f>'Fiche Données'!Y126</f>
        <v>0</v>
      </c>
      <c r="U139" s="620">
        <f>'Fiche Données'!Z126</f>
        <v>0</v>
      </c>
      <c r="V139" s="620">
        <f>'Fiche Données'!AA126</f>
        <v>0</v>
      </c>
      <c r="W139" s="620">
        <f>'Fiche Données'!AB126</f>
        <v>0</v>
      </c>
      <c r="X139" s="620">
        <f>'Fiche Données'!AC126</f>
        <v>0</v>
      </c>
      <c r="Y139" s="620">
        <f>'Fiche Données'!AD126</f>
        <v>0</v>
      </c>
      <c r="Z139" s="620">
        <f>'Fiche Données'!AE126</f>
        <v>0</v>
      </c>
      <c r="AA139" s="620">
        <f>'Fiche Données'!AF126</f>
        <v>0</v>
      </c>
      <c r="AB139" s="620">
        <f>'Fiche Données'!AG126</f>
        <v>0</v>
      </c>
      <c r="AC139" s="620">
        <f>'Fiche Données'!AH126</f>
        <v>0</v>
      </c>
      <c r="AD139" s="620">
        <f>'Fiche Données'!AI126</f>
        <v>0</v>
      </c>
      <c r="AE139" s="620">
        <f>'Fiche Données'!AJ126</f>
        <v>0</v>
      </c>
      <c r="AF139" s="620">
        <f>'Fiche Données'!AK126</f>
        <v>0</v>
      </c>
      <c r="AG139" s="620">
        <f>'Fiche Données'!AL126</f>
        <v>0</v>
      </c>
      <c r="AH139" s="620">
        <f>'Fiche Données'!AM126</f>
        <v>0</v>
      </c>
      <c r="AI139" s="620">
        <f>'Fiche Données'!AN126</f>
        <v>0</v>
      </c>
      <c r="AJ139" s="620">
        <f>'Fiche Données'!AO126</f>
        <v>0</v>
      </c>
      <c r="AK139" s="620">
        <f>'Fiche Données'!AP126</f>
        <v>0</v>
      </c>
      <c r="AL139" s="620">
        <f>'Fiche Données'!AQ126</f>
        <v>0</v>
      </c>
      <c r="AM139" s="620">
        <f>'Fiche Données'!AR126</f>
        <v>0</v>
      </c>
      <c r="AN139" s="620">
        <f>'Fiche Données'!AS126</f>
        <v>0</v>
      </c>
      <c r="AO139" s="620">
        <f>'Fiche Données'!AT126</f>
        <v>0</v>
      </c>
      <c r="AP139" s="620">
        <f>'Fiche Données'!AU126</f>
        <v>0</v>
      </c>
      <c r="AQ139" s="620">
        <f>'Fiche Données'!AV126</f>
        <v>0</v>
      </c>
      <c r="AR139" s="620">
        <f>'Fiche Données'!AW126</f>
        <v>0</v>
      </c>
      <c r="AS139" s="620">
        <f>'Fiche Données'!AX126</f>
        <v>0</v>
      </c>
      <c r="AT139" s="620">
        <f>'Fiche Données'!AY126</f>
        <v>0</v>
      </c>
      <c r="AU139" s="620">
        <f>'Fiche Données'!AZ126</f>
        <v>0</v>
      </c>
      <c r="AV139" s="620">
        <f>'Fiche Données'!BA126</f>
        <v>0</v>
      </c>
      <c r="AW139" s="620">
        <f>'Fiche Données'!BB126</f>
        <v>0</v>
      </c>
      <c r="AX139" s="620">
        <f>'Fiche Données'!BC126</f>
        <v>0</v>
      </c>
      <c r="AY139" s="620">
        <f>'Fiche Données'!BD126</f>
        <v>0</v>
      </c>
      <c r="AZ139" s="620">
        <f>'Fiche Données'!BE126</f>
        <v>0</v>
      </c>
      <c r="BA139" s="620">
        <f>'Fiche Données'!BF126</f>
        <v>0</v>
      </c>
      <c r="BB139" s="620">
        <f>'Fiche Données'!BG126</f>
        <v>0</v>
      </c>
      <c r="BC139" s="620">
        <f>'Fiche Données'!BH126</f>
        <v>0</v>
      </c>
      <c r="BD139" s="620">
        <f>'Fiche Données'!BI126</f>
        <v>0</v>
      </c>
      <c r="BE139" s="620">
        <f>'Fiche Données'!BJ126</f>
        <v>0</v>
      </c>
      <c r="BF139" s="620">
        <f>'Fiche Données'!BK126</f>
        <v>0</v>
      </c>
      <c r="BG139" s="620">
        <f>'Fiche Données'!BL126</f>
        <v>0</v>
      </c>
      <c r="BH139" s="620">
        <f>'Fiche Données'!BM126</f>
        <v>0</v>
      </c>
      <c r="BI139" s="620">
        <f>'Fiche Données'!BN126</f>
        <v>0</v>
      </c>
      <c r="BJ139" s="620">
        <f>'Fiche Données'!BO126</f>
        <v>0</v>
      </c>
      <c r="BK139" s="620">
        <f>'Fiche Données'!BP126</f>
        <v>0</v>
      </c>
      <c r="BL139" s="620">
        <f>'Fiche Données'!BQ126</f>
        <v>0</v>
      </c>
      <c r="BM139" s="620">
        <f>'Fiche Données'!BR126</f>
        <v>0</v>
      </c>
      <c r="BN139" s="620">
        <f>'Fiche Données'!BS126</f>
        <v>0</v>
      </c>
      <c r="BO139" s="620">
        <f>'Fiche Données'!BT126</f>
        <v>0</v>
      </c>
      <c r="BP139" s="620">
        <f>'Fiche Données'!BU126</f>
        <v>0</v>
      </c>
      <c r="BQ139" s="620">
        <f>'Fiche Données'!BV126</f>
        <v>0</v>
      </c>
      <c r="BR139" s="620">
        <f>'Fiche Données'!BW126</f>
        <v>0</v>
      </c>
      <c r="BS139" s="620">
        <f>'Fiche Données'!BX126</f>
        <v>0</v>
      </c>
      <c r="BT139" s="620">
        <f>'Fiche Données'!BY126</f>
        <v>0</v>
      </c>
      <c r="BU139" s="620">
        <f>'Fiche Données'!BZ126</f>
        <v>0</v>
      </c>
      <c r="BV139" s="620">
        <f>'Fiche Données'!CA126</f>
        <v>0</v>
      </c>
      <c r="BW139" s="620">
        <f>'Fiche Données'!CB126</f>
        <v>0</v>
      </c>
      <c r="BX139" s="620">
        <f>'Fiche Données'!CC126</f>
        <v>0</v>
      </c>
      <c r="BY139" s="620">
        <f>'Fiche Données'!CD126</f>
        <v>0</v>
      </c>
      <c r="BZ139" s="620">
        <f>'Fiche Données'!CE126</f>
        <v>0</v>
      </c>
      <c r="CA139" s="620">
        <f>'Fiche Données'!CF126</f>
        <v>0</v>
      </c>
      <c r="CB139" s="620">
        <f>'Fiche Données'!CG126</f>
        <v>0</v>
      </c>
      <c r="CC139" s="620">
        <f>'Fiche Données'!CH126</f>
        <v>0</v>
      </c>
      <c r="CD139" s="620">
        <f>'Fiche Données'!CI126</f>
        <v>0</v>
      </c>
      <c r="CE139" s="620">
        <f>'Fiche Données'!CJ126</f>
        <v>0</v>
      </c>
      <c r="CF139" s="620">
        <f>'Fiche Données'!CK126</f>
        <v>0</v>
      </c>
      <c r="CG139" s="620">
        <f>'Fiche Données'!CL126</f>
        <v>0</v>
      </c>
      <c r="CH139" s="620">
        <f>'Fiche Données'!CM126</f>
        <v>0</v>
      </c>
      <c r="CI139" s="620">
        <f>'Fiche Données'!CN126</f>
        <v>0</v>
      </c>
      <c r="CJ139" s="620">
        <f>'Fiche Données'!CO126</f>
        <v>0</v>
      </c>
      <c r="CK139" s="620">
        <f>'Fiche Données'!CP126</f>
        <v>0</v>
      </c>
      <c r="CL139" s="620">
        <f>'Fiche Données'!CQ126</f>
        <v>0</v>
      </c>
      <c r="CM139" s="620">
        <f>'Fiche Données'!CR126</f>
        <v>0</v>
      </c>
      <c r="CN139" s="620">
        <f>'Fiche Données'!CS126</f>
        <v>0</v>
      </c>
      <c r="CO139" s="620">
        <f>'Fiche Données'!CT126</f>
        <v>0</v>
      </c>
      <c r="CP139" s="620">
        <f>'Fiche Données'!CU126</f>
        <v>0</v>
      </c>
      <c r="CQ139" s="620">
        <f>'Fiche Données'!CV126</f>
        <v>0</v>
      </c>
      <c r="CR139" s="620">
        <f>'Fiche Données'!CW126</f>
        <v>0</v>
      </c>
      <c r="CS139" s="620">
        <f>'Fiche Données'!CX126</f>
        <v>0</v>
      </c>
      <c r="CT139" s="620">
        <f>'Fiche Données'!CY126</f>
        <v>0</v>
      </c>
      <c r="CU139" s="620">
        <f>'Fiche Données'!CZ126</f>
        <v>0</v>
      </c>
      <c r="CV139" s="620">
        <f>'Fiche Données'!DA126</f>
        <v>0</v>
      </c>
      <c r="CW139" s="620">
        <f>'Fiche Données'!DB126</f>
        <v>0</v>
      </c>
      <c r="CX139" s="620">
        <f>'Fiche Données'!DC126</f>
        <v>0</v>
      </c>
      <c r="CY139" s="620">
        <f>'Fiche Données'!DD126</f>
        <v>0</v>
      </c>
      <c r="CZ139" s="620">
        <f>'Fiche Données'!DE126</f>
        <v>0</v>
      </c>
      <c r="DA139" s="620">
        <f>'Fiche Données'!DF126</f>
        <v>0</v>
      </c>
      <c r="DB139" s="620">
        <f>'Fiche Données'!DG126</f>
        <v>0</v>
      </c>
      <c r="DC139" s="620">
        <f>'Fiche Données'!DH126</f>
        <v>0</v>
      </c>
      <c r="DD139" s="620">
        <f>'Fiche Données'!DI126</f>
        <v>0</v>
      </c>
      <c r="DE139" s="620">
        <f>'Fiche Données'!DJ126</f>
        <v>0</v>
      </c>
      <c r="DF139" s="620">
        <f>'Fiche Données'!DK126</f>
        <v>0</v>
      </c>
      <c r="DG139" s="620">
        <f>'Fiche Données'!DL126</f>
        <v>0</v>
      </c>
      <c r="DH139" s="620">
        <f>'Fiche Données'!DM126</f>
        <v>0</v>
      </c>
      <c r="DI139" s="620">
        <f>'Fiche Données'!DN126</f>
        <v>0</v>
      </c>
      <c r="DJ139" s="620">
        <f>'Fiche Données'!DO126</f>
        <v>0</v>
      </c>
      <c r="DK139" s="620">
        <f>'Fiche Données'!DP126</f>
        <v>0</v>
      </c>
      <c r="DL139" s="620">
        <f>'Fiche Données'!DQ126</f>
        <v>0</v>
      </c>
      <c r="DM139" s="620">
        <f>'Fiche Données'!DR126</f>
        <v>0</v>
      </c>
      <c r="DN139" s="620">
        <f>'Fiche Données'!DS126</f>
        <v>0</v>
      </c>
      <c r="DO139" s="620">
        <f>'Fiche Données'!DT126</f>
        <v>0</v>
      </c>
      <c r="DP139" s="620">
        <f>'Fiche Données'!DU126</f>
        <v>0</v>
      </c>
    </row>
    <row r="140" spans="1:120" x14ac:dyDescent="0.25">
      <c r="A140" s="516"/>
      <c r="DP140" s="511"/>
    </row>
    <row r="141" spans="1:120" x14ac:dyDescent="0.25">
      <c r="A141" s="516" t="s">
        <v>450</v>
      </c>
      <c r="B141" s="459">
        <f>'Fiche Données'!G66</f>
        <v>0</v>
      </c>
      <c r="C141" s="620">
        <f>'Fiche Données'!H66</f>
        <v>0</v>
      </c>
      <c r="D141" s="620">
        <f>'Fiche Données'!I66</f>
        <v>0</v>
      </c>
      <c r="E141" s="620">
        <f>'Fiche Données'!J66</f>
        <v>0</v>
      </c>
      <c r="F141" s="620">
        <f>'Fiche Données'!K66</f>
        <v>0</v>
      </c>
      <c r="G141" s="620">
        <f>'Fiche Données'!L66</f>
        <v>0</v>
      </c>
      <c r="H141" s="620">
        <f>'Fiche Données'!M66</f>
        <v>0</v>
      </c>
      <c r="I141" s="620">
        <f>'Fiche Données'!N66</f>
        <v>0</v>
      </c>
      <c r="J141" s="620">
        <f>'Fiche Données'!O66</f>
        <v>0</v>
      </c>
      <c r="K141" s="620">
        <f>'Fiche Données'!P66</f>
        <v>0</v>
      </c>
      <c r="L141" s="620">
        <f>'Fiche Données'!Q66</f>
        <v>0</v>
      </c>
      <c r="M141" s="620">
        <f>'Fiche Données'!R66</f>
        <v>0</v>
      </c>
      <c r="N141" s="620">
        <f>'Fiche Données'!S66</f>
        <v>0</v>
      </c>
      <c r="O141" s="620">
        <f>'Fiche Données'!T66</f>
        <v>0</v>
      </c>
      <c r="P141" s="620">
        <f>'Fiche Données'!U66</f>
        <v>0</v>
      </c>
      <c r="Q141" s="620">
        <f>'Fiche Données'!V66</f>
        <v>0</v>
      </c>
      <c r="R141" s="620">
        <f>'Fiche Données'!W66</f>
        <v>0</v>
      </c>
      <c r="S141" s="620">
        <f>'Fiche Données'!X66</f>
        <v>0</v>
      </c>
      <c r="T141" s="620">
        <f>'Fiche Données'!Y66</f>
        <v>0</v>
      </c>
      <c r="U141" s="620">
        <f>'Fiche Données'!Z66</f>
        <v>0</v>
      </c>
      <c r="V141" s="620">
        <f>'Fiche Données'!AA66</f>
        <v>0</v>
      </c>
      <c r="W141" s="620">
        <f>'Fiche Données'!AB66</f>
        <v>0</v>
      </c>
      <c r="X141" s="620">
        <f>'Fiche Données'!AC66</f>
        <v>0</v>
      </c>
      <c r="Y141" s="620">
        <f>'Fiche Données'!AD66</f>
        <v>0</v>
      </c>
      <c r="Z141" s="620">
        <f>'Fiche Données'!AE66</f>
        <v>0</v>
      </c>
      <c r="AA141" s="620">
        <f>'Fiche Données'!AF66</f>
        <v>0</v>
      </c>
      <c r="AB141" s="620">
        <f>'Fiche Données'!AG66</f>
        <v>0</v>
      </c>
      <c r="AC141" s="620">
        <f>'Fiche Données'!AH66</f>
        <v>0</v>
      </c>
      <c r="AD141" s="620">
        <f>'Fiche Données'!AI66</f>
        <v>0</v>
      </c>
      <c r="AE141" s="620">
        <f>'Fiche Données'!AJ66</f>
        <v>0</v>
      </c>
      <c r="AF141" s="620">
        <f>'Fiche Données'!AK66</f>
        <v>0</v>
      </c>
      <c r="AG141" s="620">
        <f>'Fiche Données'!AL66</f>
        <v>0</v>
      </c>
      <c r="AH141" s="620">
        <f>'Fiche Données'!AM66</f>
        <v>0</v>
      </c>
      <c r="AI141" s="620">
        <f>'Fiche Données'!AN66</f>
        <v>0</v>
      </c>
      <c r="AJ141" s="620">
        <f>'Fiche Données'!AO66</f>
        <v>0</v>
      </c>
      <c r="AK141" s="620">
        <f>'Fiche Données'!AP66</f>
        <v>0</v>
      </c>
      <c r="AL141" s="620">
        <f>'Fiche Données'!AQ66</f>
        <v>0</v>
      </c>
      <c r="AM141" s="620">
        <f>'Fiche Données'!AR66</f>
        <v>0</v>
      </c>
      <c r="AN141" s="620">
        <f>'Fiche Données'!AS66</f>
        <v>0</v>
      </c>
      <c r="AO141" s="620">
        <f>'Fiche Données'!AT66</f>
        <v>0</v>
      </c>
      <c r="AP141" s="620">
        <f>'Fiche Données'!AU66</f>
        <v>0</v>
      </c>
      <c r="AQ141" s="620">
        <f>'Fiche Données'!AV66</f>
        <v>0</v>
      </c>
      <c r="AR141" s="620">
        <f>'Fiche Données'!AW66</f>
        <v>0</v>
      </c>
      <c r="AS141" s="620">
        <f>'Fiche Données'!AX66</f>
        <v>0</v>
      </c>
      <c r="AT141" s="620">
        <f>'Fiche Données'!AY66</f>
        <v>0</v>
      </c>
      <c r="AU141" s="620">
        <f>'Fiche Données'!AZ66</f>
        <v>0</v>
      </c>
      <c r="AV141" s="620">
        <f>'Fiche Données'!BA66</f>
        <v>0</v>
      </c>
      <c r="AW141" s="620">
        <f>'Fiche Données'!BB66</f>
        <v>0</v>
      </c>
      <c r="AX141" s="620">
        <f>'Fiche Données'!BC66</f>
        <v>0</v>
      </c>
      <c r="AY141" s="620">
        <f>'Fiche Données'!BD66</f>
        <v>0</v>
      </c>
      <c r="AZ141" s="620">
        <f>'Fiche Données'!BE66</f>
        <v>0</v>
      </c>
      <c r="BA141" s="620">
        <f>'Fiche Données'!BF66</f>
        <v>0</v>
      </c>
      <c r="BB141" s="620">
        <f>'Fiche Données'!BG66</f>
        <v>0</v>
      </c>
      <c r="BC141" s="620">
        <f>'Fiche Données'!BH66</f>
        <v>0</v>
      </c>
      <c r="BD141" s="620">
        <f>'Fiche Données'!BI66</f>
        <v>0</v>
      </c>
      <c r="BE141" s="620">
        <f>'Fiche Données'!BJ66</f>
        <v>0</v>
      </c>
      <c r="BF141" s="620">
        <f>'Fiche Données'!BK66</f>
        <v>0</v>
      </c>
      <c r="BG141" s="620">
        <f>'Fiche Données'!BL66</f>
        <v>0</v>
      </c>
      <c r="BH141" s="620">
        <f>'Fiche Données'!BM66</f>
        <v>0</v>
      </c>
      <c r="BI141" s="620">
        <f>'Fiche Données'!BN66</f>
        <v>0</v>
      </c>
      <c r="BJ141" s="620">
        <f>'Fiche Données'!BO66</f>
        <v>0</v>
      </c>
      <c r="BK141" s="620">
        <f>'Fiche Données'!BP66</f>
        <v>0</v>
      </c>
      <c r="BL141" s="620">
        <f>'Fiche Données'!BQ66</f>
        <v>0</v>
      </c>
      <c r="BM141" s="620">
        <f>'Fiche Données'!BR66</f>
        <v>0</v>
      </c>
      <c r="BN141" s="620">
        <f>'Fiche Données'!BS66</f>
        <v>0</v>
      </c>
      <c r="BO141" s="620">
        <f>'Fiche Données'!BT66</f>
        <v>0</v>
      </c>
      <c r="BP141" s="620">
        <f>'Fiche Données'!BU66</f>
        <v>0</v>
      </c>
      <c r="BQ141" s="620">
        <f>'Fiche Données'!BV66</f>
        <v>0</v>
      </c>
      <c r="BR141" s="620">
        <f>'Fiche Données'!BW66</f>
        <v>0</v>
      </c>
      <c r="BS141" s="620">
        <f>'Fiche Données'!BX66</f>
        <v>0</v>
      </c>
      <c r="BT141" s="620">
        <f>'Fiche Données'!BY66</f>
        <v>0</v>
      </c>
      <c r="BU141" s="620">
        <f>'Fiche Données'!BZ66</f>
        <v>0</v>
      </c>
      <c r="BV141" s="620">
        <f>'Fiche Données'!CA66</f>
        <v>0</v>
      </c>
      <c r="BW141" s="620">
        <f>'Fiche Données'!CB66</f>
        <v>0</v>
      </c>
      <c r="BX141" s="620">
        <f>'Fiche Données'!CC66</f>
        <v>0</v>
      </c>
      <c r="BY141" s="620">
        <f>'Fiche Données'!CD66</f>
        <v>0</v>
      </c>
      <c r="BZ141" s="620">
        <f>'Fiche Données'!CE66</f>
        <v>0</v>
      </c>
      <c r="CA141" s="620">
        <f>'Fiche Données'!CF66</f>
        <v>0</v>
      </c>
      <c r="CB141" s="620">
        <f>'Fiche Données'!CG66</f>
        <v>0</v>
      </c>
      <c r="CC141" s="620">
        <f>'Fiche Données'!CH66</f>
        <v>0</v>
      </c>
      <c r="CD141" s="620">
        <f>'Fiche Données'!CI66</f>
        <v>0</v>
      </c>
      <c r="CE141" s="620">
        <f>'Fiche Données'!CJ66</f>
        <v>0</v>
      </c>
      <c r="CF141" s="620">
        <f>'Fiche Données'!CK66</f>
        <v>0</v>
      </c>
      <c r="CG141" s="620">
        <f>'Fiche Données'!CL66</f>
        <v>0</v>
      </c>
      <c r="CH141" s="620">
        <f>'Fiche Données'!CM66</f>
        <v>0</v>
      </c>
      <c r="CI141" s="620">
        <f>'Fiche Données'!CN66</f>
        <v>0</v>
      </c>
      <c r="CJ141" s="620">
        <f>'Fiche Données'!CO66</f>
        <v>0</v>
      </c>
      <c r="CK141" s="620">
        <f>'Fiche Données'!CP66</f>
        <v>0</v>
      </c>
      <c r="CL141" s="620">
        <f>'Fiche Données'!CQ66</f>
        <v>0</v>
      </c>
      <c r="CM141" s="620">
        <f>'Fiche Données'!CR66</f>
        <v>0</v>
      </c>
      <c r="CN141" s="620">
        <f>'Fiche Données'!CS66</f>
        <v>0</v>
      </c>
      <c r="CO141" s="620">
        <f>'Fiche Données'!CT66</f>
        <v>0</v>
      </c>
      <c r="CP141" s="620">
        <f>'Fiche Données'!CU66</f>
        <v>0</v>
      </c>
      <c r="CQ141" s="620">
        <f>'Fiche Données'!CV66</f>
        <v>0</v>
      </c>
      <c r="CR141" s="620">
        <f>'Fiche Données'!CW66</f>
        <v>0</v>
      </c>
      <c r="CS141" s="620">
        <f>'Fiche Données'!CX66</f>
        <v>0</v>
      </c>
      <c r="CT141" s="620">
        <f>'Fiche Données'!CY66</f>
        <v>0</v>
      </c>
      <c r="CU141" s="620">
        <f>'Fiche Données'!CZ66</f>
        <v>0</v>
      </c>
      <c r="CV141" s="620">
        <f>'Fiche Données'!DA66</f>
        <v>0</v>
      </c>
      <c r="CW141" s="620">
        <f>'Fiche Données'!DB66</f>
        <v>0</v>
      </c>
      <c r="CX141" s="620">
        <f>'Fiche Données'!DC66</f>
        <v>0</v>
      </c>
      <c r="CY141" s="620">
        <f>'Fiche Données'!DD66</f>
        <v>0</v>
      </c>
      <c r="CZ141" s="620">
        <f>'Fiche Données'!DE66</f>
        <v>0</v>
      </c>
      <c r="DA141" s="620">
        <f>'Fiche Données'!DF66</f>
        <v>0</v>
      </c>
      <c r="DB141" s="620">
        <f>'Fiche Données'!DG66</f>
        <v>0</v>
      </c>
      <c r="DC141" s="620">
        <f>'Fiche Données'!DH66</f>
        <v>0</v>
      </c>
      <c r="DD141" s="620">
        <f>'Fiche Données'!DI66</f>
        <v>0</v>
      </c>
      <c r="DE141" s="620">
        <f>'Fiche Données'!DJ66</f>
        <v>0</v>
      </c>
      <c r="DF141" s="620">
        <f>'Fiche Données'!DK66</f>
        <v>0</v>
      </c>
      <c r="DG141" s="620">
        <f>'Fiche Données'!DL66</f>
        <v>0</v>
      </c>
      <c r="DH141" s="620">
        <f>'Fiche Données'!DM66</f>
        <v>0</v>
      </c>
      <c r="DI141" s="620">
        <f>'Fiche Données'!DN66</f>
        <v>0</v>
      </c>
      <c r="DJ141" s="620">
        <f>'Fiche Données'!DO66</f>
        <v>0</v>
      </c>
      <c r="DK141" s="620">
        <f>'Fiche Données'!DP66</f>
        <v>0</v>
      </c>
      <c r="DL141" s="620">
        <f>'Fiche Données'!DQ66</f>
        <v>0</v>
      </c>
      <c r="DM141" s="620">
        <f>'Fiche Données'!DR66</f>
        <v>0</v>
      </c>
      <c r="DN141" s="620">
        <f>'Fiche Données'!DS66</f>
        <v>0</v>
      </c>
      <c r="DO141" s="620">
        <f>'Fiche Données'!DT66</f>
        <v>0</v>
      </c>
      <c r="DP141" s="620">
        <f>'Fiche Données'!DU66</f>
        <v>0</v>
      </c>
    </row>
    <row r="142" spans="1:120" x14ac:dyDescent="0.25">
      <c r="A142" s="516"/>
      <c r="DP142" s="511"/>
    </row>
    <row r="143" spans="1:120" x14ac:dyDescent="0.25">
      <c r="A143" s="516" t="s">
        <v>451</v>
      </c>
      <c r="B143" s="459">
        <f>'Fiche Données'!G121</f>
        <v>0</v>
      </c>
      <c r="C143" s="459">
        <f>'Fiche Données'!H121</f>
        <v>0</v>
      </c>
      <c r="D143" s="459">
        <f>'Fiche Données'!I121</f>
        <v>0</v>
      </c>
      <c r="E143" s="459">
        <f>'Fiche Données'!J121</f>
        <v>0</v>
      </c>
      <c r="F143" s="459">
        <f>'Fiche Données'!K121</f>
        <v>0</v>
      </c>
      <c r="G143" s="459">
        <f>'Fiche Données'!L121</f>
        <v>0</v>
      </c>
      <c r="H143" s="459">
        <f>'Fiche Données'!M121</f>
        <v>0</v>
      </c>
      <c r="I143" s="459">
        <f>'Fiche Données'!N121</f>
        <v>0</v>
      </c>
      <c r="J143" s="459">
        <f>'Fiche Données'!O121</f>
        <v>0</v>
      </c>
      <c r="K143" s="459">
        <f>'Fiche Données'!P121</f>
        <v>0</v>
      </c>
      <c r="L143" s="459">
        <f>'Fiche Données'!Q121</f>
        <v>0</v>
      </c>
      <c r="M143" s="459">
        <f>'Fiche Données'!R121</f>
        <v>0</v>
      </c>
      <c r="N143" s="459">
        <f>'Fiche Données'!S121</f>
        <v>0</v>
      </c>
      <c r="O143" s="459">
        <f>'Fiche Données'!T121</f>
        <v>0</v>
      </c>
      <c r="P143" s="459">
        <f>'Fiche Données'!U121</f>
        <v>0</v>
      </c>
      <c r="Q143" s="459">
        <f>'Fiche Données'!V121</f>
        <v>0</v>
      </c>
      <c r="R143" s="459">
        <f>'Fiche Données'!W121</f>
        <v>0</v>
      </c>
      <c r="S143" s="459">
        <f>'Fiche Données'!X121</f>
        <v>0</v>
      </c>
      <c r="T143" s="459">
        <f>'Fiche Données'!Y121</f>
        <v>0</v>
      </c>
      <c r="U143" s="459">
        <f>'Fiche Données'!Z121</f>
        <v>0</v>
      </c>
      <c r="V143" s="459">
        <f>'Fiche Données'!AA121</f>
        <v>0</v>
      </c>
      <c r="W143" s="459">
        <f>'Fiche Données'!AB121</f>
        <v>0</v>
      </c>
      <c r="X143" s="459">
        <f>'Fiche Données'!AC121</f>
        <v>0</v>
      </c>
      <c r="Y143" s="459">
        <f>'Fiche Données'!AD121</f>
        <v>0</v>
      </c>
      <c r="Z143" s="459">
        <f>'Fiche Données'!AE121</f>
        <v>0</v>
      </c>
      <c r="AA143" s="459">
        <f>'Fiche Données'!AF121</f>
        <v>0</v>
      </c>
      <c r="AB143" s="459">
        <f>'Fiche Données'!AG121</f>
        <v>0</v>
      </c>
      <c r="AC143" s="459">
        <f>'Fiche Données'!AH121</f>
        <v>0</v>
      </c>
      <c r="AD143" s="459">
        <f>'Fiche Données'!AI121</f>
        <v>0</v>
      </c>
      <c r="AE143" s="459">
        <f>'Fiche Données'!AJ121</f>
        <v>0</v>
      </c>
      <c r="AF143" s="459">
        <f>'Fiche Données'!AK121</f>
        <v>0</v>
      </c>
      <c r="AG143" s="459">
        <f>'Fiche Données'!AL121</f>
        <v>0</v>
      </c>
      <c r="AH143" s="459">
        <f>'Fiche Données'!AM121</f>
        <v>0</v>
      </c>
      <c r="AI143" s="459">
        <f>'Fiche Données'!AN121</f>
        <v>0</v>
      </c>
      <c r="AJ143" s="459">
        <f>'Fiche Données'!AO121</f>
        <v>0</v>
      </c>
      <c r="AK143" s="459">
        <f>'Fiche Données'!AP121</f>
        <v>0</v>
      </c>
      <c r="AL143" s="459">
        <f>'Fiche Données'!AQ121</f>
        <v>0</v>
      </c>
      <c r="AM143" s="459">
        <f>'Fiche Données'!AR121</f>
        <v>0</v>
      </c>
      <c r="AN143" s="459">
        <f>'Fiche Données'!AS121</f>
        <v>0</v>
      </c>
      <c r="AO143" s="459">
        <f>'Fiche Données'!AT121</f>
        <v>0</v>
      </c>
      <c r="AP143" s="459">
        <f>'Fiche Données'!AU121</f>
        <v>0</v>
      </c>
      <c r="AQ143" s="459">
        <f>'Fiche Données'!AV121</f>
        <v>0</v>
      </c>
      <c r="AR143" s="459">
        <f>'Fiche Données'!AW121</f>
        <v>0</v>
      </c>
      <c r="AS143" s="459">
        <f>'Fiche Données'!AX121</f>
        <v>0</v>
      </c>
      <c r="AT143" s="459">
        <f>'Fiche Données'!AY121</f>
        <v>0</v>
      </c>
      <c r="AU143" s="459">
        <f>'Fiche Données'!AZ121</f>
        <v>0</v>
      </c>
      <c r="AV143" s="459">
        <f>'Fiche Données'!BA121</f>
        <v>0</v>
      </c>
      <c r="AW143" s="459">
        <f>'Fiche Données'!BB121</f>
        <v>0</v>
      </c>
      <c r="AX143" s="459">
        <f>'Fiche Données'!BC121</f>
        <v>0</v>
      </c>
      <c r="AY143" s="459">
        <f>'Fiche Données'!BD121</f>
        <v>0</v>
      </c>
      <c r="AZ143" s="459">
        <f>'Fiche Données'!BE121</f>
        <v>0</v>
      </c>
      <c r="BA143" s="459">
        <f>'Fiche Données'!BF121</f>
        <v>0</v>
      </c>
      <c r="BB143" s="459">
        <f>'Fiche Données'!BG121</f>
        <v>0</v>
      </c>
      <c r="BC143" s="459">
        <f>'Fiche Données'!BH121</f>
        <v>0</v>
      </c>
      <c r="BD143" s="459">
        <f>'Fiche Données'!BI121</f>
        <v>0</v>
      </c>
      <c r="BE143" s="459">
        <f>'Fiche Données'!BJ121</f>
        <v>0</v>
      </c>
      <c r="BF143" s="459">
        <f>'Fiche Données'!BK121</f>
        <v>0</v>
      </c>
      <c r="BG143" s="459">
        <f>'Fiche Données'!BL121</f>
        <v>0</v>
      </c>
      <c r="BH143" s="459">
        <f>'Fiche Données'!BM121</f>
        <v>0</v>
      </c>
      <c r="BI143" s="459">
        <f>'Fiche Données'!BN121</f>
        <v>0</v>
      </c>
      <c r="BJ143" s="459">
        <f>'Fiche Données'!BO121</f>
        <v>0</v>
      </c>
      <c r="BK143" s="459">
        <f>'Fiche Données'!BP121</f>
        <v>0</v>
      </c>
      <c r="BL143" s="459">
        <f>'Fiche Données'!BQ121</f>
        <v>0</v>
      </c>
      <c r="BM143" s="459">
        <f>'Fiche Données'!BR121</f>
        <v>0</v>
      </c>
      <c r="BN143" s="459">
        <f>'Fiche Données'!BS121</f>
        <v>0</v>
      </c>
      <c r="BO143" s="459">
        <f>'Fiche Données'!BT121</f>
        <v>0</v>
      </c>
      <c r="BP143" s="459">
        <f>'Fiche Données'!BU121</f>
        <v>0</v>
      </c>
      <c r="BQ143" s="459">
        <f>'Fiche Données'!BV121</f>
        <v>0</v>
      </c>
      <c r="BR143" s="459">
        <f>'Fiche Données'!BW121</f>
        <v>0</v>
      </c>
      <c r="BS143" s="459">
        <f>'Fiche Données'!BX121</f>
        <v>0</v>
      </c>
      <c r="BT143" s="459">
        <f>'Fiche Données'!BY121</f>
        <v>0</v>
      </c>
      <c r="BU143" s="459">
        <f>'Fiche Données'!BZ121</f>
        <v>0</v>
      </c>
      <c r="BV143" s="459">
        <f>'Fiche Données'!CA121</f>
        <v>0</v>
      </c>
      <c r="BW143" s="459">
        <f>'Fiche Données'!CB121</f>
        <v>0</v>
      </c>
      <c r="BX143" s="459">
        <f>'Fiche Données'!CC121</f>
        <v>0</v>
      </c>
      <c r="BY143" s="459">
        <f>'Fiche Données'!CD121</f>
        <v>0</v>
      </c>
      <c r="BZ143" s="459">
        <f>'Fiche Données'!CE121</f>
        <v>0</v>
      </c>
      <c r="CA143" s="459">
        <f>'Fiche Données'!CF121</f>
        <v>0</v>
      </c>
      <c r="CB143" s="459">
        <f>'Fiche Données'!CG121</f>
        <v>0</v>
      </c>
      <c r="CC143" s="459">
        <f>'Fiche Données'!CH121</f>
        <v>0</v>
      </c>
      <c r="CD143" s="459">
        <f>'Fiche Données'!CI121</f>
        <v>0</v>
      </c>
      <c r="CE143" s="459">
        <f>'Fiche Données'!CJ121</f>
        <v>0</v>
      </c>
      <c r="CF143" s="459">
        <f>'Fiche Données'!CK121</f>
        <v>0</v>
      </c>
      <c r="CG143" s="459">
        <f>'Fiche Données'!CL121</f>
        <v>0</v>
      </c>
      <c r="CH143" s="459">
        <f>'Fiche Données'!CM121</f>
        <v>0</v>
      </c>
      <c r="CI143" s="459">
        <f>'Fiche Données'!CN121</f>
        <v>0</v>
      </c>
      <c r="CJ143" s="459">
        <f>'Fiche Données'!CO121</f>
        <v>0</v>
      </c>
      <c r="CK143" s="459">
        <f>'Fiche Données'!CP121</f>
        <v>0</v>
      </c>
      <c r="CL143" s="459">
        <f>'Fiche Données'!CQ121</f>
        <v>0</v>
      </c>
      <c r="CM143" s="459">
        <f>'Fiche Données'!CR121</f>
        <v>0</v>
      </c>
      <c r="CN143" s="459">
        <f>'Fiche Données'!CS121</f>
        <v>0</v>
      </c>
      <c r="CO143" s="459">
        <f>'Fiche Données'!CT121</f>
        <v>0</v>
      </c>
      <c r="CP143" s="459">
        <f>'Fiche Données'!CU121</f>
        <v>0</v>
      </c>
      <c r="CQ143" s="459">
        <f>'Fiche Données'!CV121</f>
        <v>0</v>
      </c>
      <c r="CR143" s="459">
        <f>'Fiche Données'!CW121</f>
        <v>0</v>
      </c>
      <c r="CS143" s="459">
        <f>'Fiche Données'!CX121</f>
        <v>0</v>
      </c>
      <c r="CT143" s="459">
        <f>'Fiche Données'!CY121</f>
        <v>0</v>
      </c>
      <c r="CU143" s="459">
        <f>'Fiche Données'!CZ121</f>
        <v>0</v>
      </c>
      <c r="CV143" s="459">
        <f>'Fiche Données'!DA121</f>
        <v>0</v>
      </c>
      <c r="CW143" s="459">
        <f>'Fiche Données'!DB121</f>
        <v>0</v>
      </c>
      <c r="CX143" s="459">
        <f>'Fiche Données'!DC121</f>
        <v>0</v>
      </c>
      <c r="CY143" s="459">
        <f>'Fiche Données'!DD121</f>
        <v>0</v>
      </c>
      <c r="CZ143" s="459">
        <f>'Fiche Données'!DE121</f>
        <v>0</v>
      </c>
      <c r="DA143" s="459">
        <f>'Fiche Données'!DF121</f>
        <v>0</v>
      </c>
      <c r="DB143" s="459">
        <f>'Fiche Données'!DG121</f>
        <v>0</v>
      </c>
      <c r="DC143" s="459">
        <f>'Fiche Données'!DH121</f>
        <v>0</v>
      </c>
      <c r="DD143" s="459">
        <f>'Fiche Données'!DI121</f>
        <v>0</v>
      </c>
      <c r="DE143" s="459">
        <f>'Fiche Données'!DJ121</f>
        <v>0</v>
      </c>
      <c r="DF143" s="459">
        <f>'Fiche Données'!DK121</f>
        <v>0</v>
      </c>
      <c r="DG143" s="459">
        <f>'Fiche Données'!DL121</f>
        <v>0</v>
      </c>
      <c r="DH143" s="459">
        <f>'Fiche Données'!DM121</f>
        <v>0</v>
      </c>
      <c r="DI143" s="459">
        <f>'Fiche Données'!DN121</f>
        <v>0</v>
      </c>
      <c r="DJ143" s="459">
        <f>'Fiche Données'!DO121</f>
        <v>0</v>
      </c>
      <c r="DK143" s="459">
        <f>'Fiche Données'!DP121</f>
        <v>0</v>
      </c>
      <c r="DL143" s="459">
        <f>'Fiche Données'!DQ121</f>
        <v>0</v>
      </c>
      <c r="DM143" s="459">
        <f>'Fiche Données'!DR121</f>
        <v>0</v>
      </c>
      <c r="DN143" s="459">
        <f>'Fiche Données'!DS121</f>
        <v>0</v>
      </c>
      <c r="DO143" s="459">
        <f>'Fiche Données'!DT121</f>
        <v>0</v>
      </c>
      <c r="DP143" s="511">
        <f>'Fiche Données'!DU121</f>
        <v>0</v>
      </c>
    </row>
    <row r="144" spans="1:120" x14ac:dyDescent="0.25">
      <c r="A144" s="516"/>
      <c r="DP144" s="511"/>
    </row>
    <row r="145" spans="1:120" x14ac:dyDescent="0.25">
      <c r="A145" s="516" t="s">
        <v>452</v>
      </c>
      <c r="B145" s="459">
        <f>'Fiche Données'!G122</f>
        <v>0</v>
      </c>
      <c r="C145" s="459">
        <f>'Fiche Données'!H122</f>
        <v>0</v>
      </c>
      <c r="D145" s="459">
        <f>'Fiche Données'!I122</f>
        <v>0</v>
      </c>
      <c r="E145" s="459">
        <f>'Fiche Données'!J122</f>
        <v>0</v>
      </c>
      <c r="F145" s="459">
        <f>'Fiche Données'!K122</f>
        <v>0</v>
      </c>
      <c r="G145" s="459">
        <f>'Fiche Données'!L122</f>
        <v>0</v>
      </c>
      <c r="H145" s="459">
        <f>'Fiche Données'!M122</f>
        <v>0</v>
      </c>
      <c r="I145" s="459">
        <f>'Fiche Données'!N122</f>
        <v>0</v>
      </c>
      <c r="J145" s="459">
        <f>'Fiche Données'!O122</f>
        <v>0</v>
      </c>
      <c r="K145" s="459">
        <f>'Fiche Données'!P122</f>
        <v>0</v>
      </c>
      <c r="L145" s="459">
        <f>'Fiche Données'!Q122</f>
        <v>0</v>
      </c>
      <c r="M145" s="459">
        <f>'Fiche Données'!R122</f>
        <v>0</v>
      </c>
      <c r="N145" s="459">
        <f>'Fiche Données'!S122</f>
        <v>0</v>
      </c>
      <c r="O145" s="459">
        <f>'Fiche Données'!T122</f>
        <v>0</v>
      </c>
      <c r="P145" s="459">
        <f>'Fiche Données'!U122</f>
        <v>0</v>
      </c>
      <c r="Q145" s="459">
        <f>'Fiche Données'!V122</f>
        <v>0</v>
      </c>
      <c r="R145" s="459">
        <f>'Fiche Données'!W122</f>
        <v>0</v>
      </c>
      <c r="S145" s="459">
        <f>'Fiche Données'!X122</f>
        <v>0</v>
      </c>
      <c r="T145" s="459">
        <f>'Fiche Données'!Y122</f>
        <v>0</v>
      </c>
      <c r="U145" s="459">
        <f>'Fiche Données'!Z122</f>
        <v>0</v>
      </c>
      <c r="V145" s="459">
        <f>'Fiche Données'!AA122</f>
        <v>0</v>
      </c>
      <c r="W145" s="459">
        <f>'Fiche Données'!AB122</f>
        <v>0</v>
      </c>
      <c r="X145" s="459">
        <f>'Fiche Données'!AC122</f>
        <v>0</v>
      </c>
      <c r="Y145" s="459">
        <f>'Fiche Données'!AD122</f>
        <v>0</v>
      </c>
      <c r="Z145" s="459">
        <f>'Fiche Données'!AE122</f>
        <v>0</v>
      </c>
      <c r="AA145" s="459">
        <f>'Fiche Données'!AF122</f>
        <v>0</v>
      </c>
      <c r="AB145" s="459">
        <f>'Fiche Données'!AG122</f>
        <v>0</v>
      </c>
      <c r="AC145" s="459">
        <f>'Fiche Données'!AH122</f>
        <v>0</v>
      </c>
      <c r="AD145" s="459">
        <f>'Fiche Données'!AI122</f>
        <v>0</v>
      </c>
      <c r="AE145" s="459">
        <f>'Fiche Données'!AJ122</f>
        <v>0</v>
      </c>
      <c r="AF145" s="459">
        <f>'Fiche Données'!AK122</f>
        <v>0</v>
      </c>
      <c r="AG145" s="459">
        <f>'Fiche Données'!AL122</f>
        <v>0</v>
      </c>
      <c r="AH145" s="459">
        <f>'Fiche Données'!AM122</f>
        <v>0</v>
      </c>
      <c r="AI145" s="459">
        <f>'Fiche Données'!AN122</f>
        <v>0</v>
      </c>
      <c r="AJ145" s="459">
        <f>'Fiche Données'!AO122</f>
        <v>0</v>
      </c>
      <c r="AK145" s="459">
        <f>'Fiche Données'!AP122</f>
        <v>0</v>
      </c>
      <c r="AL145" s="459">
        <f>'Fiche Données'!AQ122</f>
        <v>0</v>
      </c>
      <c r="AM145" s="459">
        <f>'Fiche Données'!AR122</f>
        <v>0</v>
      </c>
      <c r="AN145" s="459">
        <f>'Fiche Données'!AS122</f>
        <v>0</v>
      </c>
      <c r="AO145" s="459">
        <f>'Fiche Données'!AT122</f>
        <v>0</v>
      </c>
      <c r="AP145" s="459">
        <f>'Fiche Données'!AU122</f>
        <v>0</v>
      </c>
      <c r="AQ145" s="459">
        <f>'Fiche Données'!AV122</f>
        <v>0</v>
      </c>
      <c r="AR145" s="459">
        <f>'Fiche Données'!AW122</f>
        <v>0</v>
      </c>
      <c r="AS145" s="459">
        <f>'Fiche Données'!AX122</f>
        <v>0</v>
      </c>
      <c r="AT145" s="459">
        <f>'Fiche Données'!AY122</f>
        <v>0</v>
      </c>
      <c r="AU145" s="459">
        <f>'Fiche Données'!AZ122</f>
        <v>0</v>
      </c>
      <c r="AV145" s="459">
        <f>'Fiche Données'!BA122</f>
        <v>0</v>
      </c>
      <c r="AW145" s="459">
        <f>'Fiche Données'!BB122</f>
        <v>0</v>
      </c>
      <c r="AX145" s="459">
        <f>'Fiche Données'!BC122</f>
        <v>0</v>
      </c>
      <c r="AY145" s="459">
        <f>'Fiche Données'!BD122</f>
        <v>0</v>
      </c>
      <c r="AZ145" s="459">
        <f>'Fiche Données'!BE122</f>
        <v>0</v>
      </c>
      <c r="BA145" s="459">
        <f>'Fiche Données'!BF122</f>
        <v>0</v>
      </c>
      <c r="BB145" s="459">
        <f>'Fiche Données'!BG122</f>
        <v>0</v>
      </c>
      <c r="BC145" s="459">
        <f>'Fiche Données'!BH122</f>
        <v>0</v>
      </c>
      <c r="BD145" s="459">
        <f>'Fiche Données'!BI122</f>
        <v>0</v>
      </c>
      <c r="BE145" s="459">
        <f>'Fiche Données'!BJ122</f>
        <v>0</v>
      </c>
      <c r="BF145" s="459">
        <f>'Fiche Données'!BK122</f>
        <v>0</v>
      </c>
      <c r="BG145" s="459">
        <f>'Fiche Données'!BL122</f>
        <v>0</v>
      </c>
      <c r="BH145" s="459">
        <f>'Fiche Données'!BM122</f>
        <v>0</v>
      </c>
      <c r="BI145" s="459">
        <f>'Fiche Données'!BN122</f>
        <v>0</v>
      </c>
      <c r="BJ145" s="459">
        <f>'Fiche Données'!BO122</f>
        <v>0</v>
      </c>
      <c r="BK145" s="459">
        <f>'Fiche Données'!BP122</f>
        <v>0</v>
      </c>
      <c r="BL145" s="459">
        <f>'Fiche Données'!BQ122</f>
        <v>0</v>
      </c>
      <c r="BM145" s="459">
        <f>'Fiche Données'!BR122</f>
        <v>0</v>
      </c>
      <c r="BN145" s="459">
        <f>'Fiche Données'!BS122</f>
        <v>0</v>
      </c>
      <c r="BO145" s="459">
        <f>'Fiche Données'!BT122</f>
        <v>0</v>
      </c>
      <c r="BP145" s="459">
        <f>'Fiche Données'!BU122</f>
        <v>0</v>
      </c>
      <c r="BQ145" s="459">
        <f>'Fiche Données'!BV122</f>
        <v>0</v>
      </c>
      <c r="BR145" s="459">
        <f>'Fiche Données'!BW122</f>
        <v>0</v>
      </c>
      <c r="BS145" s="459">
        <f>'Fiche Données'!BX122</f>
        <v>0</v>
      </c>
      <c r="BT145" s="459">
        <f>'Fiche Données'!BY122</f>
        <v>0</v>
      </c>
      <c r="BU145" s="459">
        <f>'Fiche Données'!BZ122</f>
        <v>0</v>
      </c>
      <c r="BV145" s="459">
        <f>'Fiche Données'!CA122</f>
        <v>0</v>
      </c>
      <c r="BW145" s="459">
        <f>'Fiche Données'!CB122</f>
        <v>0</v>
      </c>
      <c r="BX145" s="459">
        <f>'Fiche Données'!CC122</f>
        <v>0</v>
      </c>
      <c r="BY145" s="459">
        <f>'Fiche Données'!CD122</f>
        <v>0</v>
      </c>
      <c r="BZ145" s="459">
        <f>'Fiche Données'!CE122</f>
        <v>0</v>
      </c>
      <c r="CA145" s="459">
        <f>'Fiche Données'!CF122</f>
        <v>0</v>
      </c>
      <c r="CB145" s="459">
        <f>'Fiche Données'!CG122</f>
        <v>0</v>
      </c>
      <c r="CC145" s="459">
        <f>'Fiche Données'!CH122</f>
        <v>0</v>
      </c>
      <c r="CD145" s="459">
        <f>'Fiche Données'!CI122</f>
        <v>0</v>
      </c>
      <c r="CE145" s="459">
        <f>'Fiche Données'!CJ122</f>
        <v>0</v>
      </c>
      <c r="CF145" s="459">
        <f>'Fiche Données'!CK122</f>
        <v>0</v>
      </c>
      <c r="CG145" s="459">
        <f>'Fiche Données'!CL122</f>
        <v>0</v>
      </c>
      <c r="CH145" s="459">
        <f>'Fiche Données'!CM122</f>
        <v>0</v>
      </c>
      <c r="CI145" s="459">
        <f>'Fiche Données'!CN122</f>
        <v>0</v>
      </c>
      <c r="CJ145" s="459">
        <f>'Fiche Données'!CO122</f>
        <v>0</v>
      </c>
      <c r="CK145" s="459">
        <f>'Fiche Données'!CP122</f>
        <v>0</v>
      </c>
      <c r="CL145" s="459">
        <f>'Fiche Données'!CQ122</f>
        <v>0</v>
      </c>
      <c r="CM145" s="459">
        <f>'Fiche Données'!CR122</f>
        <v>0</v>
      </c>
      <c r="CN145" s="459">
        <f>'Fiche Données'!CS122</f>
        <v>0</v>
      </c>
      <c r="CO145" s="459">
        <f>'Fiche Données'!CT122</f>
        <v>0</v>
      </c>
      <c r="CP145" s="459">
        <f>'Fiche Données'!CU122</f>
        <v>0</v>
      </c>
      <c r="CQ145" s="459">
        <f>'Fiche Données'!CV122</f>
        <v>0</v>
      </c>
      <c r="CR145" s="459">
        <f>'Fiche Données'!CW122</f>
        <v>0</v>
      </c>
      <c r="CS145" s="459">
        <f>'Fiche Données'!CX122</f>
        <v>0</v>
      </c>
      <c r="CT145" s="459">
        <f>'Fiche Données'!CY122</f>
        <v>0</v>
      </c>
      <c r="CU145" s="459">
        <f>'Fiche Données'!CZ122</f>
        <v>0</v>
      </c>
      <c r="CV145" s="459">
        <f>'Fiche Données'!DA122</f>
        <v>0</v>
      </c>
      <c r="CW145" s="459">
        <f>'Fiche Données'!DB122</f>
        <v>0</v>
      </c>
      <c r="CX145" s="459">
        <f>'Fiche Données'!DC122</f>
        <v>0</v>
      </c>
      <c r="CY145" s="459">
        <f>'Fiche Données'!DD122</f>
        <v>0</v>
      </c>
      <c r="CZ145" s="459">
        <f>'Fiche Données'!DE122</f>
        <v>0</v>
      </c>
      <c r="DA145" s="459">
        <f>'Fiche Données'!DF122</f>
        <v>0</v>
      </c>
      <c r="DB145" s="459">
        <f>'Fiche Données'!DG122</f>
        <v>0</v>
      </c>
      <c r="DC145" s="459">
        <f>'Fiche Données'!DH122</f>
        <v>0</v>
      </c>
      <c r="DD145" s="459">
        <f>'Fiche Données'!DI122</f>
        <v>0</v>
      </c>
      <c r="DE145" s="459">
        <f>'Fiche Données'!DJ122</f>
        <v>0</v>
      </c>
      <c r="DF145" s="459">
        <f>'Fiche Données'!DK122</f>
        <v>0</v>
      </c>
      <c r="DG145" s="459">
        <f>'Fiche Données'!DL122</f>
        <v>0</v>
      </c>
      <c r="DH145" s="459">
        <f>'Fiche Données'!DM122</f>
        <v>0</v>
      </c>
      <c r="DI145" s="459">
        <f>'Fiche Données'!DN122</f>
        <v>0</v>
      </c>
      <c r="DJ145" s="459">
        <f>'Fiche Données'!DO122</f>
        <v>0</v>
      </c>
      <c r="DK145" s="459">
        <f>'Fiche Données'!DP122</f>
        <v>0</v>
      </c>
      <c r="DL145" s="459">
        <f>'Fiche Données'!DQ122</f>
        <v>0</v>
      </c>
      <c r="DM145" s="459">
        <f>'Fiche Données'!DR122</f>
        <v>0</v>
      </c>
      <c r="DN145" s="459">
        <f>'Fiche Données'!DS122</f>
        <v>0</v>
      </c>
      <c r="DO145" s="459">
        <f>'Fiche Données'!DT122</f>
        <v>0</v>
      </c>
      <c r="DP145" s="511">
        <f>'Fiche Données'!DU122</f>
        <v>0</v>
      </c>
    </row>
    <row r="146" spans="1:120" x14ac:dyDescent="0.25">
      <c r="A146" s="516"/>
      <c r="DP146" s="511"/>
    </row>
    <row r="147" spans="1:120" x14ac:dyDescent="0.25">
      <c r="A147" s="516" t="s">
        <v>453</v>
      </c>
      <c r="B147" s="459">
        <f>'Fiche Données'!G123</f>
        <v>0</v>
      </c>
      <c r="C147" s="459">
        <f>'Fiche Données'!H123</f>
        <v>0</v>
      </c>
      <c r="D147" s="459">
        <f>'Fiche Données'!I123</f>
        <v>0</v>
      </c>
      <c r="E147" s="459">
        <f>'Fiche Données'!J123</f>
        <v>0</v>
      </c>
      <c r="F147" s="459">
        <f>'Fiche Données'!K123</f>
        <v>0</v>
      </c>
      <c r="G147" s="459">
        <f>'Fiche Données'!L123</f>
        <v>0</v>
      </c>
      <c r="H147" s="459">
        <f>'Fiche Données'!M123</f>
        <v>0</v>
      </c>
      <c r="I147" s="459">
        <f>'Fiche Données'!N123</f>
        <v>0</v>
      </c>
      <c r="J147" s="459">
        <f>'Fiche Données'!O123</f>
        <v>0</v>
      </c>
      <c r="K147" s="459">
        <f>'Fiche Données'!P123</f>
        <v>0</v>
      </c>
      <c r="L147" s="459">
        <f>'Fiche Données'!Q123</f>
        <v>0</v>
      </c>
      <c r="M147" s="459">
        <f>'Fiche Données'!R123</f>
        <v>0</v>
      </c>
      <c r="N147" s="459">
        <f>'Fiche Données'!S123</f>
        <v>0</v>
      </c>
      <c r="O147" s="459">
        <f>'Fiche Données'!T123</f>
        <v>0</v>
      </c>
      <c r="P147" s="459">
        <f>'Fiche Données'!U123</f>
        <v>0</v>
      </c>
      <c r="Q147" s="459">
        <f>'Fiche Données'!V123</f>
        <v>0</v>
      </c>
      <c r="R147" s="459">
        <f>'Fiche Données'!W123</f>
        <v>0</v>
      </c>
      <c r="S147" s="459">
        <f>'Fiche Données'!X123</f>
        <v>0</v>
      </c>
      <c r="T147" s="459">
        <f>'Fiche Données'!Y123</f>
        <v>0</v>
      </c>
      <c r="U147" s="459">
        <f>'Fiche Données'!Z123</f>
        <v>0</v>
      </c>
      <c r="V147" s="459">
        <f>'Fiche Données'!AA123</f>
        <v>0</v>
      </c>
      <c r="W147" s="459">
        <f>'Fiche Données'!AB123</f>
        <v>0</v>
      </c>
      <c r="X147" s="459">
        <f>'Fiche Données'!AC123</f>
        <v>0</v>
      </c>
      <c r="Y147" s="459">
        <f>'Fiche Données'!AD123</f>
        <v>0</v>
      </c>
      <c r="Z147" s="459">
        <f>'Fiche Données'!AE123</f>
        <v>0</v>
      </c>
      <c r="AA147" s="459">
        <f>'Fiche Données'!AF123</f>
        <v>0</v>
      </c>
      <c r="AB147" s="459">
        <f>'Fiche Données'!AG123</f>
        <v>0</v>
      </c>
      <c r="AC147" s="459">
        <f>'Fiche Données'!AH123</f>
        <v>0</v>
      </c>
      <c r="AD147" s="459">
        <f>'Fiche Données'!AI123</f>
        <v>0</v>
      </c>
      <c r="AE147" s="459">
        <f>'Fiche Données'!AJ123</f>
        <v>0</v>
      </c>
      <c r="AF147" s="459">
        <f>'Fiche Données'!AK123</f>
        <v>0</v>
      </c>
      <c r="AG147" s="459">
        <f>'Fiche Données'!AL123</f>
        <v>0</v>
      </c>
      <c r="AH147" s="459">
        <f>'Fiche Données'!AM123</f>
        <v>0</v>
      </c>
      <c r="AI147" s="459">
        <f>'Fiche Données'!AN123</f>
        <v>0</v>
      </c>
      <c r="AJ147" s="459">
        <f>'Fiche Données'!AO123</f>
        <v>0</v>
      </c>
      <c r="AK147" s="459">
        <f>'Fiche Données'!AP123</f>
        <v>0</v>
      </c>
      <c r="AL147" s="459">
        <f>'Fiche Données'!AQ123</f>
        <v>0</v>
      </c>
      <c r="AM147" s="459">
        <f>'Fiche Données'!AR123</f>
        <v>0</v>
      </c>
      <c r="AN147" s="459">
        <f>'Fiche Données'!AS123</f>
        <v>0</v>
      </c>
      <c r="AO147" s="459">
        <f>'Fiche Données'!AT123</f>
        <v>0</v>
      </c>
      <c r="AP147" s="459">
        <f>'Fiche Données'!AU123</f>
        <v>0</v>
      </c>
      <c r="AQ147" s="459">
        <f>'Fiche Données'!AV123</f>
        <v>0</v>
      </c>
      <c r="AR147" s="459">
        <f>'Fiche Données'!AW123</f>
        <v>0</v>
      </c>
      <c r="AS147" s="459">
        <f>'Fiche Données'!AX123</f>
        <v>0</v>
      </c>
      <c r="AT147" s="459">
        <f>'Fiche Données'!AY123</f>
        <v>0</v>
      </c>
      <c r="AU147" s="459">
        <f>'Fiche Données'!AZ123</f>
        <v>0</v>
      </c>
      <c r="AV147" s="459">
        <f>'Fiche Données'!BA123</f>
        <v>0</v>
      </c>
      <c r="AW147" s="459">
        <f>'Fiche Données'!BB123</f>
        <v>0</v>
      </c>
      <c r="AX147" s="459">
        <f>'Fiche Données'!BC123</f>
        <v>0</v>
      </c>
      <c r="AY147" s="459">
        <f>'Fiche Données'!BD123</f>
        <v>0</v>
      </c>
      <c r="AZ147" s="459">
        <f>'Fiche Données'!BE123</f>
        <v>0</v>
      </c>
      <c r="BA147" s="459">
        <f>'Fiche Données'!BF123</f>
        <v>0</v>
      </c>
      <c r="BB147" s="459">
        <f>'Fiche Données'!BG123</f>
        <v>0</v>
      </c>
      <c r="BC147" s="459">
        <f>'Fiche Données'!BH123</f>
        <v>0</v>
      </c>
      <c r="BD147" s="459">
        <f>'Fiche Données'!BI123</f>
        <v>0</v>
      </c>
      <c r="BE147" s="459">
        <f>'Fiche Données'!BJ123</f>
        <v>0</v>
      </c>
      <c r="BF147" s="459">
        <f>'Fiche Données'!BK123</f>
        <v>0</v>
      </c>
      <c r="BG147" s="459">
        <f>'Fiche Données'!BL123</f>
        <v>0</v>
      </c>
      <c r="BH147" s="459">
        <f>'Fiche Données'!BM123</f>
        <v>0</v>
      </c>
      <c r="BI147" s="459">
        <f>'Fiche Données'!BN123</f>
        <v>0</v>
      </c>
      <c r="BJ147" s="459">
        <f>'Fiche Données'!BO123</f>
        <v>0</v>
      </c>
      <c r="BK147" s="459">
        <f>'Fiche Données'!BP123</f>
        <v>0</v>
      </c>
      <c r="BL147" s="459">
        <f>'Fiche Données'!BQ123</f>
        <v>0</v>
      </c>
      <c r="BM147" s="459">
        <f>'Fiche Données'!BR123</f>
        <v>0</v>
      </c>
      <c r="BN147" s="459">
        <f>'Fiche Données'!BS123</f>
        <v>0</v>
      </c>
      <c r="BO147" s="459">
        <f>'Fiche Données'!BT123</f>
        <v>0</v>
      </c>
      <c r="BP147" s="459">
        <f>'Fiche Données'!BU123</f>
        <v>0</v>
      </c>
      <c r="BQ147" s="459">
        <f>'Fiche Données'!BV123</f>
        <v>0</v>
      </c>
      <c r="BR147" s="459">
        <f>'Fiche Données'!BW123</f>
        <v>0</v>
      </c>
      <c r="BS147" s="459">
        <f>'Fiche Données'!BX123</f>
        <v>0</v>
      </c>
      <c r="BT147" s="459">
        <f>'Fiche Données'!BY123</f>
        <v>0</v>
      </c>
      <c r="BU147" s="459">
        <f>'Fiche Données'!BZ123</f>
        <v>0</v>
      </c>
      <c r="BV147" s="459">
        <f>'Fiche Données'!CA123</f>
        <v>0</v>
      </c>
      <c r="BW147" s="459">
        <f>'Fiche Données'!CB123</f>
        <v>0</v>
      </c>
      <c r="BX147" s="459">
        <f>'Fiche Données'!CC123</f>
        <v>0</v>
      </c>
      <c r="BY147" s="459">
        <f>'Fiche Données'!CD123</f>
        <v>0</v>
      </c>
      <c r="BZ147" s="459">
        <f>'Fiche Données'!CE123</f>
        <v>0</v>
      </c>
      <c r="CA147" s="459">
        <f>'Fiche Données'!CF123</f>
        <v>0</v>
      </c>
      <c r="CB147" s="459">
        <f>'Fiche Données'!CG123</f>
        <v>0</v>
      </c>
      <c r="CC147" s="459">
        <f>'Fiche Données'!CH123</f>
        <v>0</v>
      </c>
      <c r="CD147" s="459">
        <f>'Fiche Données'!CI123</f>
        <v>0</v>
      </c>
      <c r="CE147" s="459">
        <f>'Fiche Données'!CJ123</f>
        <v>0</v>
      </c>
      <c r="CF147" s="459">
        <f>'Fiche Données'!CK123</f>
        <v>0</v>
      </c>
      <c r="CG147" s="459">
        <f>'Fiche Données'!CL123</f>
        <v>0</v>
      </c>
      <c r="CH147" s="459">
        <f>'Fiche Données'!CM123</f>
        <v>0</v>
      </c>
      <c r="CI147" s="459">
        <f>'Fiche Données'!CN123</f>
        <v>0</v>
      </c>
      <c r="CJ147" s="459">
        <f>'Fiche Données'!CO123</f>
        <v>0</v>
      </c>
      <c r="CK147" s="459">
        <f>'Fiche Données'!CP123</f>
        <v>0</v>
      </c>
      <c r="CL147" s="459">
        <f>'Fiche Données'!CQ123</f>
        <v>0</v>
      </c>
      <c r="CM147" s="459">
        <f>'Fiche Données'!CR123</f>
        <v>0</v>
      </c>
      <c r="CN147" s="459">
        <f>'Fiche Données'!CS123</f>
        <v>0</v>
      </c>
      <c r="CO147" s="459">
        <f>'Fiche Données'!CT123</f>
        <v>0</v>
      </c>
      <c r="CP147" s="459">
        <f>'Fiche Données'!CU123</f>
        <v>0</v>
      </c>
      <c r="CQ147" s="459">
        <f>'Fiche Données'!CV123</f>
        <v>0</v>
      </c>
      <c r="CR147" s="459">
        <f>'Fiche Données'!CW123</f>
        <v>0</v>
      </c>
      <c r="CS147" s="459">
        <f>'Fiche Données'!CX123</f>
        <v>0</v>
      </c>
      <c r="CT147" s="459">
        <f>'Fiche Données'!CY123</f>
        <v>0</v>
      </c>
      <c r="CU147" s="459">
        <f>'Fiche Données'!CZ123</f>
        <v>0</v>
      </c>
      <c r="CV147" s="459">
        <f>'Fiche Données'!DA123</f>
        <v>0</v>
      </c>
      <c r="CW147" s="459">
        <f>'Fiche Données'!DB123</f>
        <v>0</v>
      </c>
      <c r="CX147" s="459">
        <f>'Fiche Données'!DC123</f>
        <v>0</v>
      </c>
      <c r="CY147" s="459">
        <f>'Fiche Données'!DD123</f>
        <v>0</v>
      </c>
      <c r="CZ147" s="459">
        <f>'Fiche Données'!DE123</f>
        <v>0</v>
      </c>
      <c r="DA147" s="459">
        <f>'Fiche Données'!DF123</f>
        <v>0</v>
      </c>
      <c r="DB147" s="459">
        <f>'Fiche Données'!DG123</f>
        <v>0</v>
      </c>
      <c r="DC147" s="459">
        <f>'Fiche Données'!DH123</f>
        <v>0</v>
      </c>
      <c r="DD147" s="459">
        <f>'Fiche Données'!DI123</f>
        <v>0</v>
      </c>
      <c r="DE147" s="459">
        <f>'Fiche Données'!DJ123</f>
        <v>0</v>
      </c>
      <c r="DF147" s="459">
        <f>'Fiche Données'!DK123</f>
        <v>0</v>
      </c>
      <c r="DG147" s="459">
        <f>'Fiche Données'!DL123</f>
        <v>0</v>
      </c>
      <c r="DH147" s="459">
        <f>'Fiche Données'!DM123</f>
        <v>0</v>
      </c>
      <c r="DI147" s="459">
        <f>'Fiche Données'!DN123</f>
        <v>0</v>
      </c>
      <c r="DJ147" s="459">
        <f>'Fiche Données'!DO123</f>
        <v>0</v>
      </c>
      <c r="DK147" s="459">
        <f>'Fiche Données'!DP123</f>
        <v>0</v>
      </c>
      <c r="DL147" s="459">
        <f>'Fiche Données'!DQ123</f>
        <v>0</v>
      </c>
      <c r="DM147" s="459">
        <f>'Fiche Données'!DR123</f>
        <v>0</v>
      </c>
      <c r="DN147" s="459">
        <f>'Fiche Données'!DS123</f>
        <v>0</v>
      </c>
      <c r="DO147" s="459">
        <f>'Fiche Données'!DT123</f>
        <v>0</v>
      </c>
      <c r="DP147" s="511">
        <f>'Fiche Données'!DU123</f>
        <v>0</v>
      </c>
    </row>
    <row r="148" spans="1:120" x14ac:dyDescent="0.25">
      <c r="A148" s="516"/>
      <c r="DP148" s="511"/>
    </row>
    <row r="149" spans="1:120" x14ac:dyDescent="0.25">
      <c r="A149" s="517" t="s">
        <v>454</v>
      </c>
      <c r="DP149" s="511"/>
    </row>
    <row r="150" spans="1:120" x14ac:dyDescent="0.25">
      <c r="A150" s="516" t="s">
        <v>282</v>
      </c>
      <c r="B150" s="459" t="str">
        <f>'Fiche Données'!G88</f>
        <v>Non</v>
      </c>
      <c r="C150" s="459" t="str">
        <f>'Fiche Données'!H88</f>
        <v>Non</v>
      </c>
      <c r="D150" s="459" t="str">
        <f>'Fiche Données'!I88</f>
        <v>Non</v>
      </c>
      <c r="E150" s="459" t="str">
        <f>'Fiche Données'!J88</f>
        <v>Non</v>
      </c>
      <c r="F150" s="459">
        <f>'Fiche Données'!K88</f>
        <v>0</v>
      </c>
      <c r="G150" s="459">
        <f>'Fiche Données'!L88</f>
        <v>0</v>
      </c>
      <c r="H150" s="459">
        <f>'Fiche Données'!M88</f>
        <v>0</v>
      </c>
      <c r="I150" s="459">
        <f>'Fiche Données'!N88</f>
        <v>0</v>
      </c>
      <c r="J150" s="459">
        <f>'Fiche Données'!O88</f>
        <v>0</v>
      </c>
      <c r="K150" s="459">
        <f>'Fiche Données'!P88</f>
        <v>0</v>
      </c>
      <c r="L150" s="459">
        <f>'Fiche Données'!Q88</f>
        <v>0</v>
      </c>
      <c r="M150" s="459">
        <f>'Fiche Données'!R88</f>
        <v>0</v>
      </c>
      <c r="N150" s="459">
        <f>'Fiche Données'!S88</f>
        <v>0</v>
      </c>
      <c r="O150" s="459">
        <f>'Fiche Données'!T88</f>
        <v>0</v>
      </c>
      <c r="P150" s="459">
        <f>'Fiche Données'!U88</f>
        <v>0</v>
      </c>
      <c r="Q150" s="459">
        <f>'Fiche Données'!V88</f>
        <v>0</v>
      </c>
      <c r="R150" s="459">
        <f>'Fiche Données'!W88</f>
        <v>0</v>
      </c>
      <c r="S150" s="459">
        <f>'Fiche Données'!X88</f>
        <v>0</v>
      </c>
      <c r="T150" s="459">
        <f>'Fiche Données'!Y88</f>
        <v>0</v>
      </c>
      <c r="U150" s="459">
        <f>'Fiche Données'!Z88</f>
        <v>0</v>
      </c>
      <c r="V150" s="459">
        <f>'Fiche Données'!AA88</f>
        <v>0</v>
      </c>
      <c r="W150" s="459">
        <f>'Fiche Données'!AB88</f>
        <v>0</v>
      </c>
      <c r="X150" s="459">
        <f>'Fiche Données'!AC88</f>
        <v>0</v>
      </c>
      <c r="Y150" s="459">
        <f>'Fiche Données'!AD88</f>
        <v>0</v>
      </c>
      <c r="Z150" s="459">
        <f>'Fiche Données'!AE88</f>
        <v>0</v>
      </c>
      <c r="AA150" s="459">
        <f>'Fiche Données'!AF88</f>
        <v>0</v>
      </c>
      <c r="AB150" s="459">
        <f>'Fiche Données'!AG88</f>
        <v>0</v>
      </c>
      <c r="AC150" s="459">
        <f>'Fiche Données'!AH88</f>
        <v>0</v>
      </c>
      <c r="AD150" s="459">
        <f>'Fiche Données'!AI88</f>
        <v>0</v>
      </c>
      <c r="AE150" s="459">
        <f>'Fiche Données'!AJ88</f>
        <v>0</v>
      </c>
      <c r="AF150" s="459">
        <f>'Fiche Données'!AK88</f>
        <v>0</v>
      </c>
      <c r="AG150" s="459">
        <f>'Fiche Données'!AL88</f>
        <v>0</v>
      </c>
      <c r="AH150" s="459">
        <f>'Fiche Données'!AM88</f>
        <v>0</v>
      </c>
      <c r="AI150" s="459">
        <f>'Fiche Données'!AN88</f>
        <v>0</v>
      </c>
      <c r="AJ150" s="459">
        <f>'Fiche Données'!AO88</f>
        <v>0</v>
      </c>
      <c r="AK150" s="459">
        <f>'Fiche Données'!AP88</f>
        <v>0</v>
      </c>
      <c r="AL150" s="459">
        <f>'Fiche Données'!AQ88</f>
        <v>0</v>
      </c>
      <c r="AM150" s="459">
        <f>'Fiche Données'!AR88</f>
        <v>0</v>
      </c>
      <c r="AN150" s="459">
        <f>'Fiche Données'!AS88</f>
        <v>0</v>
      </c>
      <c r="AO150" s="459">
        <f>'Fiche Données'!AT88</f>
        <v>0</v>
      </c>
      <c r="AP150" s="459">
        <f>'Fiche Données'!AU88</f>
        <v>0</v>
      </c>
      <c r="AQ150" s="459">
        <f>'Fiche Données'!AV88</f>
        <v>0</v>
      </c>
      <c r="AR150" s="459">
        <f>'Fiche Données'!AW88</f>
        <v>0</v>
      </c>
      <c r="AS150" s="459">
        <f>'Fiche Données'!AX88</f>
        <v>0</v>
      </c>
      <c r="AT150" s="459">
        <f>'Fiche Données'!AY88</f>
        <v>0</v>
      </c>
      <c r="AU150" s="459">
        <f>'Fiche Données'!AZ88</f>
        <v>0</v>
      </c>
      <c r="AV150" s="459">
        <f>'Fiche Données'!BA88</f>
        <v>0</v>
      </c>
      <c r="AW150" s="459">
        <f>'Fiche Données'!BB88</f>
        <v>0</v>
      </c>
      <c r="AX150" s="459">
        <f>'Fiche Données'!BC88</f>
        <v>0</v>
      </c>
      <c r="AY150" s="459">
        <f>'Fiche Données'!BD88</f>
        <v>0</v>
      </c>
      <c r="AZ150" s="459">
        <f>'Fiche Données'!BE88</f>
        <v>0</v>
      </c>
      <c r="BA150" s="459">
        <f>'Fiche Données'!BF88</f>
        <v>0</v>
      </c>
      <c r="BB150" s="459">
        <f>'Fiche Données'!BG88</f>
        <v>0</v>
      </c>
      <c r="BC150" s="459">
        <f>'Fiche Données'!BH88</f>
        <v>0</v>
      </c>
      <c r="BD150" s="459">
        <f>'Fiche Données'!BI88</f>
        <v>0</v>
      </c>
      <c r="BE150" s="459">
        <f>'Fiche Données'!BJ88</f>
        <v>0</v>
      </c>
      <c r="BF150" s="459">
        <f>'Fiche Données'!BK88</f>
        <v>0</v>
      </c>
      <c r="BG150" s="459">
        <f>'Fiche Données'!BL88</f>
        <v>0</v>
      </c>
      <c r="BH150" s="459">
        <f>'Fiche Données'!BM88</f>
        <v>0</v>
      </c>
      <c r="BI150" s="459">
        <f>'Fiche Données'!BN88</f>
        <v>0</v>
      </c>
      <c r="BJ150" s="459">
        <f>'Fiche Données'!BO88</f>
        <v>0</v>
      </c>
      <c r="BK150" s="459">
        <f>'Fiche Données'!BP88</f>
        <v>0</v>
      </c>
      <c r="BL150" s="459">
        <f>'Fiche Données'!BQ88</f>
        <v>0</v>
      </c>
      <c r="BM150" s="459">
        <f>'Fiche Données'!BR88</f>
        <v>0</v>
      </c>
      <c r="BN150" s="459">
        <f>'Fiche Données'!BS88</f>
        <v>0</v>
      </c>
      <c r="BO150" s="459">
        <f>'Fiche Données'!BT88</f>
        <v>0</v>
      </c>
      <c r="BP150" s="459">
        <f>'Fiche Données'!BU88</f>
        <v>0</v>
      </c>
      <c r="BQ150" s="459">
        <f>'Fiche Données'!BV88</f>
        <v>0</v>
      </c>
      <c r="BR150" s="459">
        <f>'Fiche Données'!BW88</f>
        <v>0</v>
      </c>
      <c r="BS150" s="459">
        <f>'Fiche Données'!BX88</f>
        <v>0</v>
      </c>
      <c r="BT150" s="459">
        <f>'Fiche Données'!BY88</f>
        <v>0</v>
      </c>
      <c r="BU150" s="459">
        <f>'Fiche Données'!BZ88</f>
        <v>0</v>
      </c>
      <c r="BV150" s="459">
        <f>'Fiche Données'!CA88</f>
        <v>0</v>
      </c>
      <c r="BW150" s="459">
        <f>'Fiche Données'!CB88</f>
        <v>0</v>
      </c>
      <c r="BX150" s="459">
        <f>'Fiche Données'!CC88</f>
        <v>0</v>
      </c>
      <c r="BY150" s="459">
        <f>'Fiche Données'!CD88</f>
        <v>0</v>
      </c>
      <c r="BZ150" s="459">
        <f>'Fiche Données'!CE88</f>
        <v>0</v>
      </c>
      <c r="CA150" s="459">
        <f>'Fiche Données'!CF88</f>
        <v>0</v>
      </c>
      <c r="CB150" s="459">
        <f>'Fiche Données'!CG88</f>
        <v>0</v>
      </c>
      <c r="CC150" s="459">
        <f>'Fiche Données'!CH88</f>
        <v>0</v>
      </c>
      <c r="CD150" s="459">
        <f>'Fiche Données'!CI88</f>
        <v>0</v>
      </c>
      <c r="CE150" s="459">
        <f>'Fiche Données'!CJ88</f>
        <v>0</v>
      </c>
      <c r="CF150" s="459">
        <f>'Fiche Données'!CK88</f>
        <v>0</v>
      </c>
      <c r="CG150" s="459">
        <f>'Fiche Données'!CL88</f>
        <v>0</v>
      </c>
      <c r="CH150" s="459">
        <f>'Fiche Données'!CM88</f>
        <v>0</v>
      </c>
      <c r="CI150" s="459">
        <f>'Fiche Données'!CN88</f>
        <v>0</v>
      </c>
      <c r="CJ150" s="459">
        <f>'Fiche Données'!CO88</f>
        <v>0</v>
      </c>
      <c r="CK150" s="459">
        <f>'Fiche Données'!CP88</f>
        <v>0</v>
      </c>
      <c r="CL150" s="459">
        <f>'Fiche Données'!CQ88</f>
        <v>0</v>
      </c>
      <c r="CM150" s="459">
        <f>'Fiche Données'!CR88</f>
        <v>0</v>
      </c>
      <c r="CN150" s="459">
        <f>'Fiche Données'!CS88</f>
        <v>0</v>
      </c>
      <c r="CO150" s="459">
        <f>'Fiche Données'!CT88</f>
        <v>0</v>
      </c>
      <c r="CP150" s="459">
        <f>'Fiche Données'!CU88</f>
        <v>0</v>
      </c>
      <c r="CQ150" s="459">
        <f>'Fiche Données'!CV88</f>
        <v>0</v>
      </c>
      <c r="CR150" s="459">
        <f>'Fiche Données'!CW88</f>
        <v>0</v>
      </c>
      <c r="CS150" s="459">
        <f>'Fiche Données'!CX88</f>
        <v>0</v>
      </c>
      <c r="CT150" s="459">
        <f>'Fiche Données'!CY88</f>
        <v>0</v>
      </c>
      <c r="CU150" s="459">
        <f>'Fiche Données'!CZ88</f>
        <v>0</v>
      </c>
      <c r="CV150" s="459">
        <f>'Fiche Données'!DA88</f>
        <v>0</v>
      </c>
      <c r="CW150" s="459">
        <f>'Fiche Données'!DB88</f>
        <v>0</v>
      </c>
      <c r="CX150" s="459">
        <f>'Fiche Données'!DC88</f>
        <v>0</v>
      </c>
      <c r="CY150" s="459">
        <f>'Fiche Données'!DD88</f>
        <v>0</v>
      </c>
      <c r="CZ150" s="459">
        <f>'Fiche Données'!DE88</f>
        <v>0</v>
      </c>
      <c r="DA150" s="459">
        <f>'Fiche Données'!DF88</f>
        <v>0</v>
      </c>
      <c r="DB150" s="459">
        <f>'Fiche Données'!DG88</f>
        <v>0</v>
      </c>
      <c r="DC150" s="459">
        <f>'Fiche Données'!DH88</f>
        <v>0</v>
      </c>
      <c r="DD150" s="459">
        <f>'Fiche Données'!DI88</f>
        <v>0</v>
      </c>
      <c r="DE150" s="459">
        <f>'Fiche Données'!DJ88</f>
        <v>0</v>
      </c>
      <c r="DF150" s="459">
        <f>'Fiche Données'!DK88</f>
        <v>0</v>
      </c>
      <c r="DG150" s="459">
        <f>'Fiche Données'!DL88</f>
        <v>0</v>
      </c>
      <c r="DH150" s="459">
        <f>'Fiche Données'!DM88</f>
        <v>0</v>
      </c>
      <c r="DI150" s="459">
        <f>'Fiche Données'!DN88</f>
        <v>0</v>
      </c>
      <c r="DJ150" s="459">
        <f>'Fiche Données'!DO88</f>
        <v>0</v>
      </c>
      <c r="DK150" s="459">
        <f>'Fiche Données'!DP88</f>
        <v>0</v>
      </c>
      <c r="DL150" s="459">
        <f>'Fiche Données'!DQ88</f>
        <v>0</v>
      </c>
      <c r="DM150" s="459">
        <f>'Fiche Données'!DR88</f>
        <v>0</v>
      </c>
      <c r="DN150" s="459">
        <f>'Fiche Données'!DS88</f>
        <v>0</v>
      </c>
      <c r="DO150" s="459">
        <f>'Fiche Données'!DT88</f>
        <v>0</v>
      </c>
      <c r="DP150" s="511">
        <f>'Fiche Données'!DU88</f>
        <v>0</v>
      </c>
    </row>
    <row r="151" spans="1:120" s="620" customFormat="1" x14ac:dyDescent="0.25">
      <c r="A151" s="516" t="s">
        <v>455</v>
      </c>
      <c r="B151" s="620" t="str">
        <f>'Fiche Données'!G89</f>
        <v>Non</v>
      </c>
      <c r="C151" s="620" t="str">
        <f>'Fiche Données'!H89</f>
        <v>Non</v>
      </c>
      <c r="D151" s="620" t="str">
        <f>'Fiche Données'!I89</f>
        <v>Non</v>
      </c>
      <c r="E151" s="620" t="str">
        <f>'Fiche Données'!J89</f>
        <v>Non</v>
      </c>
      <c r="F151" s="620">
        <f>'Fiche Données'!K89</f>
        <v>0</v>
      </c>
      <c r="G151" s="620">
        <f>'Fiche Données'!L89</f>
        <v>0</v>
      </c>
      <c r="H151" s="620">
        <f>'Fiche Données'!M89</f>
        <v>0</v>
      </c>
      <c r="I151" s="620">
        <f>'Fiche Données'!N89</f>
        <v>0</v>
      </c>
      <c r="J151" s="620">
        <f>'Fiche Données'!O89</f>
        <v>0</v>
      </c>
      <c r="K151" s="620">
        <f>'Fiche Données'!P89</f>
        <v>0</v>
      </c>
      <c r="L151" s="620">
        <f>'Fiche Données'!Q89</f>
        <v>0</v>
      </c>
      <c r="M151" s="620">
        <f>'Fiche Données'!R89</f>
        <v>0</v>
      </c>
      <c r="N151" s="620">
        <f>'Fiche Données'!S89</f>
        <v>0</v>
      </c>
      <c r="O151" s="620">
        <f>'Fiche Données'!T89</f>
        <v>0</v>
      </c>
      <c r="P151" s="620">
        <f>'Fiche Données'!U89</f>
        <v>0</v>
      </c>
      <c r="Q151" s="620">
        <f>'Fiche Données'!V89</f>
        <v>0</v>
      </c>
      <c r="R151" s="620">
        <f>'Fiche Données'!W89</f>
        <v>0</v>
      </c>
      <c r="S151" s="620">
        <f>'Fiche Données'!X89</f>
        <v>0</v>
      </c>
      <c r="T151" s="620">
        <f>'Fiche Données'!Y89</f>
        <v>0</v>
      </c>
      <c r="U151" s="620">
        <f>'Fiche Données'!Z89</f>
        <v>0</v>
      </c>
      <c r="V151" s="620">
        <f>'Fiche Données'!AA89</f>
        <v>0</v>
      </c>
      <c r="W151" s="620">
        <f>'Fiche Données'!AB89</f>
        <v>0</v>
      </c>
      <c r="X151" s="620">
        <f>'Fiche Données'!AC89</f>
        <v>0</v>
      </c>
      <c r="Y151" s="620">
        <f>'Fiche Données'!AD89</f>
        <v>0</v>
      </c>
      <c r="Z151" s="620">
        <f>'Fiche Données'!AE89</f>
        <v>0</v>
      </c>
      <c r="AA151" s="620">
        <f>'Fiche Données'!AF89</f>
        <v>0</v>
      </c>
      <c r="AB151" s="620">
        <f>'Fiche Données'!AG89</f>
        <v>0</v>
      </c>
      <c r="AC151" s="620">
        <f>'Fiche Données'!AH89</f>
        <v>0</v>
      </c>
      <c r="AD151" s="620">
        <f>'Fiche Données'!AI89</f>
        <v>0</v>
      </c>
      <c r="AE151" s="620">
        <f>'Fiche Données'!AJ89</f>
        <v>0</v>
      </c>
      <c r="AF151" s="620">
        <f>'Fiche Données'!AK89</f>
        <v>0</v>
      </c>
      <c r="AG151" s="620">
        <f>'Fiche Données'!AL89</f>
        <v>0</v>
      </c>
      <c r="AH151" s="620">
        <f>'Fiche Données'!AM89</f>
        <v>0</v>
      </c>
      <c r="AI151" s="620">
        <f>'Fiche Données'!AN89</f>
        <v>0</v>
      </c>
      <c r="AJ151" s="620">
        <f>'Fiche Données'!AO89</f>
        <v>0</v>
      </c>
      <c r="AK151" s="620">
        <f>'Fiche Données'!AP89</f>
        <v>0</v>
      </c>
      <c r="AL151" s="620">
        <f>'Fiche Données'!AQ89</f>
        <v>0</v>
      </c>
      <c r="AM151" s="620">
        <f>'Fiche Données'!AR89</f>
        <v>0</v>
      </c>
      <c r="AN151" s="620">
        <f>'Fiche Données'!AS89</f>
        <v>0</v>
      </c>
      <c r="AO151" s="620">
        <f>'Fiche Données'!AT89</f>
        <v>0</v>
      </c>
      <c r="AP151" s="620">
        <f>'Fiche Données'!AU89</f>
        <v>0</v>
      </c>
      <c r="AQ151" s="620">
        <f>'Fiche Données'!AV89</f>
        <v>0</v>
      </c>
      <c r="AR151" s="620">
        <f>'Fiche Données'!AW89</f>
        <v>0</v>
      </c>
      <c r="AS151" s="620">
        <f>'Fiche Données'!AX89</f>
        <v>0</v>
      </c>
      <c r="AT151" s="620">
        <f>'Fiche Données'!AY89</f>
        <v>0</v>
      </c>
      <c r="AU151" s="620">
        <f>'Fiche Données'!AZ89</f>
        <v>0</v>
      </c>
      <c r="AV151" s="620">
        <f>'Fiche Données'!BA89</f>
        <v>0</v>
      </c>
      <c r="AW151" s="620">
        <f>'Fiche Données'!BB89</f>
        <v>0</v>
      </c>
      <c r="AX151" s="620">
        <f>'Fiche Données'!BC89</f>
        <v>0</v>
      </c>
      <c r="AY151" s="620">
        <f>'Fiche Données'!BD89</f>
        <v>0</v>
      </c>
      <c r="AZ151" s="620">
        <f>'Fiche Données'!BE89</f>
        <v>0</v>
      </c>
      <c r="BA151" s="620">
        <f>'Fiche Données'!BF89</f>
        <v>0</v>
      </c>
      <c r="BB151" s="620">
        <f>'Fiche Données'!BG89</f>
        <v>0</v>
      </c>
      <c r="BC151" s="620">
        <f>'Fiche Données'!BH89</f>
        <v>0</v>
      </c>
      <c r="BD151" s="620">
        <f>'Fiche Données'!BI89</f>
        <v>0</v>
      </c>
      <c r="BE151" s="620">
        <f>'Fiche Données'!BJ89</f>
        <v>0</v>
      </c>
      <c r="BF151" s="620">
        <f>'Fiche Données'!BK89</f>
        <v>0</v>
      </c>
      <c r="BG151" s="620">
        <f>'Fiche Données'!BL89</f>
        <v>0</v>
      </c>
      <c r="BH151" s="620">
        <f>'Fiche Données'!BM89</f>
        <v>0</v>
      </c>
      <c r="BI151" s="620">
        <f>'Fiche Données'!BN89</f>
        <v>0</v>
      </c>
      <c r="BJ151" s="620">
        <f>'Fiche Données'!BO89</f>
        <v>0</v>
      </c>
      <c r="BK151" s="620">
        <f>'Fiche Données'!BP89</f>
        <v>0</v>
      </c>
      <c r="BL151" s="620">
        <f>'Fiche Données'!BQ89</f>
        <v>0</v>
      </c>
      <c r="BM151" s="620">
        <f>'Fiche Données'!BR89</f>
        <v>0</v>
      </c>
      <c r="BN151" s="620">
        <f>'Fiche Données'!BS89</f>
        <v>0</v>
      </c>
      <c r="BO151" s="620">
        <f>'Fiche Données'!BT89</f>
        <v>0</v>
      </c>
      <c r="BP151" s="620">
        <f>'Fiche Données'!BU89</f>
        <v>0</v>
      </c>
      <c r="BQ151" s="620">
        <f>'Fiche Données'!BV89</f>
        <v>0</v>
      </c>
      <c r="BR151" s="620">
        <f>'Fiche Données'!BW89</f>
        <v>0</v>
      </c>
      <c r="BS151" s="620">
        <f>'Fiche Données'!BX89</f>
        <v>0</v>
      </c>
      <c r="BT151" s="620">
        <f>'Fiche Données'!BY89</f>
        <v>0</v>
      </c>
      <c r="BU151" s="620">
        <f>'Fiche Données'!BZ89</f>
        <v>0</v>
      </c>
      <c r="BV151" s="620">
        <f>'Fiche Données'!CA89</f>
        <v>0</v>
      </c>
      <c r="BW151" s="620">
        <f>'Fiche Données'!CB89</f>
        <v>0</v>
      </c>
      <c r="BX151" s="620">
        <f>'Fiche Données'!CC89</f>
        <v>0</v>
      </c>
      <c r="BY151" s="620">
        <f>'Fiche Données'!CD89</f>
        <v>0</v>
      </c>
      <c r="BZ151" s="620">
        <f>'Fiche Données'!CE89</f>
        <v>0</v>
      </c>
      <c r="CA151" s="620">
        <f>'Fiche Données'!CF89</f>
        <v>0</v>
      </c>
      <c r="CB151" s="620">
        <f>'Fiche Données'!CG89</f>
        <v>0</v>
      </c>
      <c r="CC151" s="620">
        <f>'Fiche Données'!CH89</f>
        <v>0</v>
      </c>
      <c r="CD151" s="620">
        <f>'Fiche Données'!CI89</f>
        <v>0</v>
      </c>
      <c r="CE151" s="620">
        <f>'Fiche Données'!CJ89</f>
        <v>0</v>
      </c>
      <c r="CF151" s="620">
        <f>'Fiche Données'!CK89</f>
        <v>0</v>
      </c>
      <c r="CG151" s="620">
        <f>'Fiche Données'!CL89</f>
        <v>0</v>
      </c>
      <c r="CH151" s="620">
        <f>'Fiche Données'!CM89</f>
        <v>0</v>
      </c>
      <c r="CI151" s="620">
        <f>'Fiche Données'!CN89</f>
        <v>0</v>
      </c>
      <c r="CJ151" s="620">
        <f>'Fiche Données'!CO89</f>
        <v>0</v>
      </c>
      <c r="CK151" s="620">
        <f>'Fiche Données'!CP89</f>
        <v>0</v>
      </c>
      <c r="CL151" s="620">
        <f>'Fiche Données'!CQ89</f>
        <v>0</v>
      </c>
      <c r="CM151" s="620">
        <f>'Fiche Données'!CR89</f>
        <v>0</v>
      </c>
      <c r="CN151" s="620">
        <f>'Fiche Données'!CS89</f>
        <v>0</v>
      </c>
      <c r="CO151" s="620">
        <f>'Fiche Données'!CT89</f>
        <v>0</v>
      </c>
      <c r="CP151" s="620">
        <f>'Fiche Données'!CU89</f>
        <v>0</v>
      </c>
      <c r="CQ151" s="620">
        <f>'Fiche Données'!CV89</f>
        <v>0</v>
      </c>
      <c r="CR151" s="620">
        <f>'Fiche Données'!CW89</f>
        <v>0</v>
      </c>
      <c r="CS151" s="620">
        <f>'Fiche Données'!CX89</f>
        <v>0</v>
      </c>
      <c r="CT151" s="620">
        <f>'Fiche Données'!CY89</f>
        <v>0</v>
      </c>
      <c r="CU151" s="620">
        <f>'Fiche Données'!CZ89</f>
        <v>0</v>
      </c>
      <c r="CV151" s="620">
        <f>'Fiche Données'!DA89</f>
        <v>0</v>
      </c>
      <c r="CW151" s="620">
        <f>'Fiche Données'!DB89</f>
        <v>0</v>
      </c>
      <c r="CX151" s="620">
        <f>'Fiche Données'!DC89</f>
        <v>0</v>
      </c>
      <c r="CY151" s="620">
        <f>'Fiche Données'!DD89</f>
        <v>0</v>
      </c>
      <c r="CZ151" s="620">
        <f>'Fiche Données'!DE89</f>
        <v>0</v>
      </c>
      <c r="DA151" s="620">
        <f>'Fiche Données'!DF89</f>
        <v>0</v>
      </c>
      <c r="DB151" s="620">
        <f>'Fiche Données'!DG89</f>
        <v>0</v>
      </c>
      <c r="DC151" s="620">
        <f>'Fiche Données'!DH89</f>
        <v>0</v>
      </c>
      <c r="DD151" s="620">
        <f>'Fiche Données'!DI89</f>
        <v>0</v>
      </c>
      <c r="DE151" s="620">
        <f>'Fiche Données'!DJ89</f>
        <v>0</v>
      </c>
      <c r="DF151" s="620">
        <f>'Fiche Données'!DK89</f>
        <v>0</v>
      </c>
      <c r="DG151" s="620">
        <f>'Fiche Données'!DL89</f>
        <v>0</v>
      </c>
      <c r="DH151" s="620">
        <f>'Fiche Données'!DM89</f>
        <v>0</v>
      </c>
      <c r="DI151" s="620">
        <f>'Fiche Données'!DN89</f>
        <v>0</v>
      </c>
      <c r="DJ151" s="620">
        <f>'Fiche Données'!DO89</f>
        <v>0</v>
      </c>
      <c r="DK151" s="620">
        <f>'Fiche Données'!DP89</f>
        <v>0</v>
      </c>
      <c r="DL151" s="620">
        <f>'Fiche Données'!DQ89</f>
        <v>0</v>
      </c>
      <c r="DM151" s="620">
        <f>'Fiche Données'!DR89</f>
        <v>0</v>
      </c>
      <c r="DN151" s="620">
        <f>'Fiche Données'!DS89</f>
        <v>0</v>
      </c>
      <c r="DO151" s="620">
        <f>'Fiche Données'!DT89</f>
        <v>0</v>
      </c>
      <c r="DP151" s="620">
        <f>'Fiche Données'!DU89</f>
        <v>0</v>
      </c>
    </row>
    <row r="152" spans="1:120" s="620" customFormat="1" x14ac:dyDescent="0.25">
      <c r="A152" s="516"/>
      <c r="DP152" s="621"/>
    </row>
    <row r="153" spans="1:120" ht="15.75" thickBot="1" x14ac:dyDescent="0.3">
      <c r="A153" s="518" t="s">
        <v>533</v>
      </c>
      <c r="B153" s="513">
        <f>'Fiche Données'!G76</f>
        <v>0</v>
      </c>
      <c r="C153" s="513">
        <f>'Fiche Données'!H76</f>
        <v>0</v>
      </c>
      <c r="D153" s="513">
        <f>'Fiche Données'!I76</f>
        <v>0</v>
      </c>
      <c r="E153" s="513">
        <f>'Fiche Données'!J76</f>
        <v>0</v>
      </c>
      <c r="F153" s="513">
        <f>'Fiche Données'!K76</f>
        <v>0</v>
      </c>
      <c r="G153" s="513">
        <f>'Fiche Données'!L76</f>
        <v>0</v>
      </c>
      <c r="H153" s="513">
        <f>'Fiche Données'!M76</f>
        <v>0</v>
      </c>
      <c r="I153" s="513">
        <f>'Fiche Données'!N76</f>
        <v>0</v>
      </c>
      <c r="J153" s="513">
        <f>'Fiche Données'!O76</f>
        <v>0</v>
      </c>
      <c r="K153" s="513">
        <f>'Fiche Données'!P76</f>
        <v>0</v>
      </c>
      <c r="L153" s="513">
        <f>'Fiche Données'!Q76</f>
        <v>0</v>
      </c>
      <c r="M153" s="513">
        <f>'Fiche Données'!R76</f>
        <v>0</v>
      </c>
      <c r="N153" s="513">
        <f>'Fiche Données'!S76</f>
        <v>0</v>
      </c>
      <c r="O153" s="513">
        <f>'Fiche Données'!T76</f>
        <v>0</v>
      </c>
      <c r="P153" s="513">
        <f>'Fiche Données'!U76</f>
        <v>0</v>
      </c>
      <c r="Q153" s="513">
        <f>'Fiche Données'!V76</f>
        <v>0</v>
      </c>
      <c r="R153" s="513">
        <f>'Fiche Données'!W76</f>
        <v>0</v>
      </c>
      <c r="S153" s="513">
        <f>'Fiche Données'!X76</f>
        <v>0</v>
      </c>
      <c r="T153" s="513">
        <f>'Fiche Données'!Y76</f>
        <v>0</v>
      </c>
      <c r="U153" s="513">
        <f>'Fiche Données'!Z76</f>
        <v>0</v>
      </c>
      <c r="V153" s="513">
        <f>'Fiche Données'!AA76</f>
        <v>0</v>
      </c>
      <c r="W153" s="513">
        <f>'Fiche Données'!AB76</f>
        <v>0</v>
      </c>
      <c r="X153" s="513">
        <f>'Fiche Données'!AC76</f>
        <v>0</v>
      </c>
      <c r="Y153" s="513">
        <f>'Fiche Données'!AD76</f>
        <v>0</v>
      </c>
      <c r="Z153" s="513">
        <f>'Fiche Données'!AE76</f>
        <v>0</v>
      </c>
      <c r="AA153" s="513">
        <f>'Fiche Données'!AF76</f>
        <v>0</v>
      </c>
      <c r="AB153" s="513">
        <f>'Fiche Données'!AG76</f>
        <v>0</v>
      </c>
      <c r="AC153" s="513">
        <f>'Fiche Données'!AH76</f>
        <v>0</v>
      </c>
      <c r="AD153" s="513">
        <f>'Fiche Données'!AI76</f>
        <v>0</v>
      </c>
      <c r="AE153" s="513">
        <f>'Fiche Données'!AJ76</f>
        <v>0</v>
      </c>
      <c r="AF153" s="513">
        <f>'Fiche Données'!AK76</f>
        <v>0</v>
      </c>
      <c r="AG153" s="513">
        <f>'Fiche Données'!AL76</f>
        <v>0</v>
      </c>
      <c r="AH153" s="513">
        <f>'Fiche Données'!AM76</f>
        <v>0</v>
      </c>
      <c r="AI153" s="513">
        <f>'Fiche Données'!AN76</f>
        <v>0</v>
      </c>
      <c r="AJ153" s="513">
        <f>'Fiche Données'!AO76</f>
        <v>0</v>
      </c>
      <c r="AK153" s="513">
        <f>'Fiche Données'!AP76</f>
        <v>0</v>
      </c>
      <c r="AL153" s="513">
        <f>'Fiche Données'!AQ76</f>
        <v>0</v>
      </c>
      <c r="AM153" s="513">
        <f>'Fiche Données'!AR76</f>
        <v>0</v>
      </c>
      <c r="AN153" s="513">
        <f>'Fiche Données'!AS76</f>
        <v>0</v>
      </c>
      <c r="AO153" s="513">
        <f>'Fiche Données'!AT76</f>
        <v>0</v>
      </c>
      <c r="AP153" s="513">
        <f>'Fiche Données'!AU76</f>
        <v>0</v>
      </c>
      <c r="AQ153" s="513">
        <f>'Fiche Données'!AV76</f>
        <v>0</v>
      </c>
      <c r="AR153" s="513">
        <f>'Fiche Données'!AW76</f>
        <v>0</v>
      </c>
      <c r="AS153" s="513">
        <f>'Fiche Données'!AX76</f>
        <v>0</v>
      </c>
      <c r="AT153" s="513">
        <f>'Fiche Données'!AY76</f>
        <v>0</v>
      </c>
      <c r="AU153" s="513">
        <f>'Fiche Données'!AZ76</f>
        <v>0</v>
      </c>
      <c r="AV153" s="513">
        <f>'Fiche Données'!BA76</f>
        <v>0</v>
      </c>
      <c r="AW153" s="513">
        <f>'Fiche Données'!BB76</f>
        <v>0</v>
      </c>
      <c r="AX153" s="513">
        <f>'Fiche Données'!BC76</f>
        <v>0</v>
      </c>
      <c r="AY153" s="513">
        <f>'Fiche Données'!BD76</f>
        <v>0</v>
      </c>
      <c r="AZ153" s="513">
        <f>'Fiche Données'!BE76</f>
        <v>0</v>
      </c>
      <c r="BA153" s="513">
        <f>'Fiche Données'!BF76</f>
        <v>0</v>
      </c>
      <c r="BB153" s="513">
        <f>'Fiche Données'!BG76</f>
        <v>0</v>
      </c>
      <c r="BC153" s="513">
        <f>'Fiche Données'!BH76</f>
        <v>0</v>
      </c>
      <c r="BD153" s="513">
        <f>'Fiche Données'!BI76</f>
        <v>0</v>
      </c>
      <c r="BE153" s="513">
        <f>'Fiche Données'!BJ76</f>
        <v>0</v>
      </c>
      <c r="BF153" s="513">
        <f>'Fiche Données'!BK76</f>
        <v>0</v>
      </c>
      <c r="BG153" s="513">
        <f>'Fiche Données'!BL76</f>
        <v>0</v>
      </c>
      <c r="BH153" s="513">
        <f>'Fiche Données'!BM76</f>
        <v>0</v>
      </c>
      <c r="BI153" s="513">
        <f>'Fiche Données'!BN76</f>
        <v>0</v>
      </c>
      <c r="BJ153" s="513">
        <f>'Fiche Données'!BO76</f>
        <v>0</v>
      </c>
      <c r="BK153" s="513">
        <f>'Fiche Données'!BP76</f>
        <v>0</v>
      </c>
      <c r="BL153" s="513">
        <f>'Fiche Données'!BQ76</f>
        <v>0</v>
      </c>
      <c r="BM153" s="513">
        <f>'Fiche Données'!BR76</f>
        <v>0</v>
      </c>
      <c r="BN153" s="513">
        <f>'Fiche Données'!BS76</f>
        <v>0</v>
      </c>
      <c r="BO153" s="513">
        <f>'Fiche Données'!BT76</f>
        <v>0</v>
      </c>
      <c r="BP153" s="513">
        <f>'Fiche Données'!BU76</f>
        <v>0</v>
      </c>
      <c r="BQ153" s="513">
        <f>'Fiche Données'!BV76</f>
        <v>0</v>
      </c>
      <c r="BR153" s="513">
        <f>'Fiche Données'!BW76</f>
        <v>0</v>
      </c>
      <c r="BS153" s="513">
        <f>'Fiche Données'!BX76</f>
        <v>0</v>
      </c>
      <c r="BT153" s="513">
        <f>'Fiche Données'!BY76</f>
        <v>0</v>
      </c>
      <c r="BU153" s="513">
        <f>'Fiche Données'!BZ76</f>
        <v>0</v>
      </c>
      <c r="BV153" s="513">
        <f>'Fiche Données'!CA76</f>
        <v>0</v>
      </c>
      <c r="BW153" s="513">
        <f>'Fiche Données'!CB76</f>
        <v>0</v>
      </c>
      <c r="BX153" s="513">
        <f>'Fiche Données'!CC76</f>
        <v>0</v>
      </c>
      <c r="BY153" s="513">
        <f>'Fiche Données'!CD76</f>
        <v>0</v>
      </c>
      <c r="BZ153" s="513">
        <f>'Fiche Données'!CE76</f>
        <v>0</v>
      </c>
      <c r="CA153" s="513">
        <f>'Fiche Données'!CF76</f>
        <v>0</v>
      </c>
      <c r="CB153" s="513">
        <f>'Fiche Données'!CG76</f>
        <v>0</v>
      </c>
      <c r="CC153" s="513">
        <f>'Fiche Données'!CH76</f>
        <v>0</v>
      </c>
      <c r="CD153" s="513">
        <f>'Fiche Données'!CI76</f>
        <v>0</v>
      </c>
      <c r="CE153" s="513">
        <f>'Fiche Données'!CJ76</f>
        <v>0</v>
      </c>
      <c r="CF153" s="513">
        <f>'Fiche Données'!CK76</f>
        <v>0</v>
      </c>
      <c r="CG153" s="513">
        <f>'Fiche Données'!CL76</f>
        <v>0</v>
      </c>
      <c r="CH153" s="513">
        <f>'Fiche Données'!CM76</f>
        <v>0</v>
      </c>
      <c r="CI153" s="513">
        <f>'Fiche Données'!CN76</f>
        <v>0</v>
      </c>
      <c r="CJ153" s="513">
        <f>'Fiche Données'!CO76</f>
        <v>0</v>
      </c>
      <c r="CK153" s="513">
        <f>'Fiche Données'!CP76</f>
        <v>0</v>
      </c>
      <c r="CL153" s="513">
        <f>'Fiche Données'!CQ76</f>
        <v>0</v>
      </c>
      <c r="CM153" s="513">
        <f>'Fiche Données'!CR76</f>
        <v>0</v>
      </c>
      <c r="CN153" s="513">
        <f>'Fiche Données'!CS76</f>
        <v>0</v>
      </c>
      <c r="CO153" s="513">
        <f>'Fiche Données'!CT76</f>
        <v>0</v>
      </c>
      <c r="CP153" s="513">
        <f>'Fiche Données'!CU76</f>
        <v>0</v>
      </c>
      <c r="CQ153" s="513">
        <f>'Fiche Données'!CV76</f>
        <v>0</v>
      </c>
      <c r="CR153" s="513">
        <f>'Fiche Données'!CW76</f>
        <v>0</v>
      </c>
      <c r="CS153" s="513">
        <f>'Fiche Données'!CX76</f>
        <v>0</v>
      </c>
      <c r="CT153" s="513">
        <f>'Fiche Données'!CY76</f>
        <v>0</v>
      </c>
      <c r="CU153" s="513">
        <f>'Fiche Données'!CZ76</f>
        <v>0</v>
      </c>
      <c r="CV153" s="513">
        <f>'Fiche Données'!DA76</f>
        <v>0</v>
      </c>
      <c r="CW153" s="513">
        <f>'Fiche Données'!DB76</f>
        <v>0</v>
      </c>
      <c r="CX153" s="513">
        <f>'Fiche Données'!DC76</f>
        <v>0</v>
      </c>
      <c r="CY153" s="513">
        <f>'Fiche Données'!DD76</f>
        <v>0</v>
      </c>
      <c r="CZ153" s="513">
        <f>'Fiche Données'!DE76</f>
        <v>0</v>
      </c>
      <c r="DA153" s="513">
        <f>'Fiche Données'!DF76</f>
        <v>0</v>
      </c>
      <c r="DB153" s="513">
        <f>'Fiche Données'!DG76</f>
        <v>0</v>
      </c>
      <c r="DC153" s="513">
        <f>'Fiche Données'!DH76</f>
        <v>0</v>
      </c>
      <c r="DD153" s="513">
        <f>'Fiche Données'!DI76</f>
        <v>0</v>
      </c>
      <c r="DE153" s="513">
        <f>'Fiche Données'!DJ76</f>
        <v>0</v>
      </c>
      <c r="DF153" s="513">
        <f>'Fiche Données'!DK76</f>
        <v>0</v>
      </c>
      <c r="DG153" s="513">
        <f>'Fiche Données'!DL76</f>
        <v>0</v>
      </c>
      <c r="DH153" s="513">
        <f>'Fiche Données'!DM76</f>
        <v>0</v>
      </c>
      <c r="DI153" s="513">
        <f>'Fiche Données'!DN76</f>
        <v>0</v>
      </c>
      <c r="DJ153" s="513">
        <f>'Fiche Données'!DO76</f>
        <v>0</v>
      </c>
      <c r="DK153" s="513">
        <f>'Fiche Données'!DP76</f>
        <v>0</v>
      </c>
      <c r="DL153" s="513">
        <f>'Fiche Données'!DQ76</f>
        <v>0</v>
      </c>
      <c r="DM153" s="513">
        <f>'Fiche Données'!DR76</f>
        <v>0</v>
      </c>
      <c r="DN153" s="513">
        <f>'Fiche Données'!DS76</f>
        <v>0</v>
      </c>
      <c r="DO153" s="513">
        <f>'Fiche Données'!DT76</f>
        <v>0</v>
      </c>
      <c r="DP153" s="514">
        <f>'Fiche Données'!DU76</f>
        <v>0</v>
      </c>
    </row>
    <row r="154" spans="1:120" s="620" customFormat="1" x14ac:dyDescent="0.25"/>
    <row r="350" spans="12:12" x14ac:dyDescent="0.25">
      <c r="L350" s="459" t="s">
        <v>4</v>
      </c>
    </row>
    <row r="351" spans="12:12" x14ac:dyDescent="0.25">
      <c r="L351" s="459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HA41"/>
  <sheetViews>
    <sheetView topLeftCell="A4" workbookViewId="0">
      <selection activeCell="N5" sqref="N5"/>
    </sheetView>
  </sheetViews>
  <sheetFormatPr baseColWidth="10" defaultRowHeight="15" x14ac:dyDescent="0.25"/>
  <cols>
    <col min="1" max="1" width="5.7109375" style="548" customWidth="1"/>
    <col min="2" max="2" width="16.42578125" style="548" customWidth="1"/>
    <col min="3" max="3" width="15.7109375" style="548" customWidth="1"/>
    <col min="4" max="4" width="25.85546875" style="548" customWidth="1"/>
    <col min="5" max="5" width="12" style="548" customWidth="1"/>
    <col min="6" max="6" width="18.85546875" style="548" customWidth="1"/>
    <col min="7" max="48" width="18.85546875" style="549" customWidth="1"/>
    <col min="49" max="209" width="11.42578125" style="549"/>
    <col min="210" max="16384" width="11.42578125" style="548"/>
  </cols>
  <sheetData>
    <row r="1" spans="1:209" ht="28.5" customHeight="1" thickBot="1" x14ac:dyDescent="0.3">
      <c r="A1" s="674"/>
      <c r="B1" s="675"/>
      <c r="C1" s="676"/>
      <c r="D1" s="677"/>
      <c r="E1" s="678"/>
    </row>
    <row r="2" spans="1:209" ht="38.25" customHeight="1" x14ac:dyDescent="0.25">
      <c r="A2" s="674"/>
    </row>
    <row r="3" spans="1:209" ht="20.25" customHeight="1" thickBot="1" x14ac:dyDescent="0.3">
      <c r="A3" s="674"/>
      <c r="D3" s="550" t="s">
        <v>329</v>
      </c>
      <c r="E3" s="548">
        <v>0</v>
      </c>
    </row>
    <row r="4" spans="1:209" ht="45" customHeight="1" thickBot="1" x14ac:dyDescent="0.3">
      <c r="A4" s="674"/>
      <c r="B4" s="679"/>
      <c r="C4" s="680"/>
      <c r="D4" s="680"/>
      <c r="E4" s="681"/>
      <c r="F4" s="551" t="s">
        <v>471</v>
      </c>
    </row>
    <row r="5" spans="1:209" ht="18.75" customHeight="1" x14ac:dyDescent="0.25">
      <c r="A5" s="674"/>
      <c r="B5" s="682" t="s">
        <v>260</v>
      </c>
      <c r="C5" s="683"/>
      <c r="D5" s="684"/>
      <c r="E5" s="552"/>
      <c r="F5" s="553">
        <f>$E$5</f>
        <v>0</v>
      </c>
    </row>
    <row r="6" spans="1:209" ht="18.75" customHeight="1" x14ac:dyDescent="0.25">
      <c r="A6" s="674"/>
      <c r="B6" s="685" t="s">
        <v>261</v>
      </c>
      <c r="C6" s="686"/>
      <c r="D6" s="687"/>
      <c r="E6" s="554"/>
      <c r="F6" s="555">
        <f>$E$6</f>
        <v>0</v>
      </c>
    </row>
    <row r="7" spans="1:209" s="558" customFormat="1" ht="18.75" customHeight="1" x14ac:dyDescent="0.25">
      <c r="A7" s="674"/>
      <c r="B7" s="688" t="s">
        <v>262</v>
      </c>
      <c r="C7" s="689"/>
      <c r="D7" s="690"/>
      <c r="E7" s="556"/>
      <c r="F7" s="557">
        <f>$E$7</f>
        <v>0</v>
      </c>
      <c r="G7" s="549"/>
      <c r="H7" s="549"/>
      <c r="I7" s="549"/>
      <c r="J7" s="549"/>
      <c r="K7" s="549"/>
      <c r="L7" s="549"/>
      <c r="M7" s="549"/>
      <c r="N7" s="549"/>
      <c r="O7" s="549"/>
      <c r="P7" s="549"/>
      <c r="Q7" s="549"/>
      <c r="R7" s="549"/>
      <c r="S7" s="549"/>
      <c r="T7" s="549"/>
      <c r="U7" s="549"/>
      <c r="V7" s="549"/>
      <c r="W7" s="549"/>
      <c r="X7" s="549"/>
      <c r="Y7" s="549"/>
      <c r="Z7" s="549"/>
      <c r="AA7" s="549"/>
      <c r="AB7" s="549"/>
      <c r="AC7" s="549"/>
      <c r="AD7" s="549"/>
      <c r="AE7" s="549"/>
      <c r="AF7" s="549"/>
      <c r="AG7" s="549"/>
      <c r="AH7" s="549"/>
      <c r="AI7" s="549"/>
      <c r="AJ7" s="549"/>
      <c r="AK7" s="549"/>
      <c r="AL7" s="549"/>
      <c r="AM7" s="549"/>
      <c r="AN7" s="549"/>
      <c r="AO7" s="549"/>
      <c r="AP7" s="549"/>
      <c r="AQ7" s="549"/>
      <c r="AR7" s="549"/>
      <c r="AS7" s="549"/>
      <c r="AT7" s="549"/>
      <c r="AU7" s="549"/>
      <c r="AV7" s="549"/>
      <c r="AW7" s="549"/>
      <c r="AX7" s="549"/>
      <c r="AY7" s="549"/>
      <c r="AZ7" s="549"/>
      <c r="BA7" s="549"/>
      <c r="BB7" s="549"/>
      <c r="BC7" s="549"/>
      <c r="BD7" s="549"/>
      <c r="BE7" s="549"/>
      <c r="BF7" s="549"/>
      <c r="BG7" s="549"/>
      <c r="BH7" s="549"/>
      <c r="BI7" s="549"/>
      <c r="BJ7" s="549"/>
      <c r="BK7" s="549"/>
      <c r="BL7" s="549"/>
      <c r="BM7" s="549"/>
      <c r="BN7" s="549"/>
      <c r="BO7" s="549"/>
      <c r="BP7" s="549"/>
      <c r="BQ7" s="549"/>
      <c r="BR7" s="549"/>
      <c r="BS7" s="549"/>
      <c r="BT7" s="549"/>
      <c r="BU7" s="549"/>
      <c r="BV7" s="549"/>
      <c r="BW7" s="549"/>
      <c r="BX7" s="549"/>
      <c r="BY7" s="549"/>
      <c r="BZ7" s="549"/>
      <c r="CA7" s="549"/>
      <c r="CB7" s="549"/>
      <c r="CC7" s="549"/>
      <c r="CD7" s="549"/>
      <c r="CE7" s="549"/>
      <c r="CF7" s="549"/>
      <c r="CG7" s="549"/>
      <c r="CH7" s="549"/>
      <c r="CI7" s="549"/>
      <c r="CJ7" s="549"/>
      <c r="CK7" s="549"/>
      <c r="CL7" s="549"/>
      <c r="CM7" s="549"/>
      <c r="CN7" s="549"/>
      <c r="CO7" s="549"/>
      <c r="CP7" s="549"/>
      <c r="CQ7" s="549"/>
      <c r="CR7" s="549"/>
      <c r="CS7" s="549"/>
      <c r="CT7" s="549"/>
      <c r="CU7" s="549"/>
      <c r="CV7" s="549"/>
      <c r="CW7" s="549"/>
      <c r="CX7" s="549"/>
      <c r="CY7" s="549"/>
      <c r="CZ7" s="549"/>
      <c r="DA7" s="549"/>
      <c r="DB7" s="549"/>
      <c r="DC7" s="549"/>
      <c r="DD7" s="549"/>
      <c r="DE7" s="549"/>
      <c r="DF7" s="549"/>
      <c r="DG7" s="549"/>
      <c r="DH7" s="549"/>
      <c r="DI7" s="549"/>
      <c r="DJ7" s="549"/>
      <c r="DK7" s="549"/>
      <c r="DL7" s="549"/>
      <c r="DM7" s="549"/>
      <c r="DN7" s="549"/>
      <c r="DO7" s="549"/>
      <c r="DP7" s="549"/>
      <c r="DQ7" s="549"/>
      <c r="DR7" s="549"/>
      <c r="DS7" s="549"/>
      <c r="DT7" s="549"/>
      <c r="DU7" s="549"/>
      <c r="DV7" s="549"/>
      <c r="DW7" s="549"/>
      <c r="DX7" s="549"/>
      <c r="DY7" s="549"/>
      <c r="DZ7" s="549"/>
      <c r="EA7" s="549"/>
      <c r="EB7" s="549"/>
      <c r="EC7" s="549"/>
      <c r="ED7" s="549"/>
      <c r="EE7" s="549"/>
      <c r="EF7" s="549"/>
      <c r="EG7" s="549"/>
      <c r="EH7" s="549"/>
      <c r="EI7" s="549"/>
      <c r="EJ7" s="549"/>
      <c r="EK7" s="549"/>
      <c r="EL7" s="549"/>
      <c r="EM7" s="549"/>
      <c r="EN7" s="549"/>
      <c r="EO7" s="549"/>
      <c r="EP7" s="549"/>
      <c r="EQ7" s="549"/>
      <c r="ER7" s="549"/>
      <c r="ES7" s="549"/>
      <c r="ET7" s="549"/>
      <c r="EU7" s="549"/>
      <c r="EV7" s="549"/>
      <c r="EW7" s="549"/>
      <c r="EX7" s="549"/>
      <c r="EY7" s="549"/>
      <c r="EZ7" s="549"/>
      <c r="FA7" s="549"/>
      <c r="FB7" s="549"/>
      <c r="FC7" s="549"/>
      <c r="FD7" s="549"/>
      <c r="FE7" s="549"/>
      <c r="FF7" s="549"/>
      <c r="FG7" s="549"/>
      <c r="FH7" s="549"/>
      <c r="FI7" s="549"/>
      <c r="FJ7" s="549"/>
      <c r="FK7" s="549"/>
      <c r="FL7" s="549"/>
      <c r="FM7" s="549"/>
      <c r="FN7" s="549"/>
      <c r="FO7" s="549"/>
      <c r="FP7" s="549"/>
      <c r="FQ7" s="549"/>
      <c r="FR7" s="549"/>
      <c r="FS7" s="549"/>
      <c r="FT7" s="549"/>
      <c r="FU7" s="549"/>
      <c r="FV7" s="549"/>
      <c r="FW7" s="549"/>
      <c r="FX7" s="549"/>
      <c r="FY7" s="549"/>
      <c r="FZ7" s="549"/>
      <c r="GA7" s="549"/>
      <c r="GB7" s="549"/>
      <c r="GC7" s="549"/>
      <c r="GD7" s="549"/>
      <c r="GE7" s="549"/>
      <c r="GF7" s="549"/>
      <c r="GG7" s="549"/>
      <c r="GH7" s="549"/>
      <c r="GI7" s="549"/>
      <c r="GJ7" s="549"/>
      <c r="GK7" s="549"/>
      <c r="GL7" s="549"/>
      <c r="GM7" s="549"/>
      <c r="GN7" s="549"/>
      <c r="GO7" s="549"/>
      <c r="GP7" s="549"/>
      <c r="GQ7" s="549"/>
      <c r="GR7" s="549"/>
      <c r="GS7" s="549"/>
      <c r="GT7" s="549"/>
      <c r="GU7" s="549"/>
      <c r="GV7" s="549"/>
      <c r="GW7" s="549"/>
      <c r="GX7" s="549"/>
      <c r="GY7" s="549"/>
      <c r="GZ7" s="549"/>
      <c r="HA7" s="549"/>
    </row>
    <row r="8" spans="1:209" ht="18.75" customHeight="1" thickBot="1" x14ac:dyDescent="0.3">
      <c r="A8" s="674"/>
      <c r="B8" s="691" t="s">
        <v>263</v>
      </c>
      <c r="C8" s="692"/>
      <c r="D8" s="693"/>
      <c r="E8" s="559"/>
      <c r="F8" s="560">
        <f>$E$8</f>
        <v>0</v>
      </c>
    </row>
    <row r="9" spans="1:209" ht="21" customHeight="1" thickBot="1" x14ac:dyDescent="0.3">
      <c r="A9" s="674"/>
      <c r="B9" s="694"/>
      <c r="C9" s="695"/>
      <c r="D9" s="695"/>
      <c r="E9" s="681"/>
      <c r="F9" s="551"/>
    </row>
    <row r="10" spans="1:209" s="561" customFormat="1" ht="15" customHeight="1" x14ac:dyDescent="0.25">
      <c r="B10" s="703" t="s">
        <v>346</v>
      </c>
      <c r="C10" s="663"/>
      <c r="D10" s="704" t="s">
        <v>270</v>
      </c>
      <c r="E10" s="705"/>
      <c r="F10" s="562"/>
      <c r="G10" s="549"/>
      <c r="H10" s="549"/>
      <c r="I10" s="549"/>
      <c r="J10" s="549"/>
      <c r="K10" s="549"/>
      <c r="L10" s="549"/>
      <c r="M10" s="549"/>
      <c r="N10" s="549"/>
      <c r="O10" s="549"/>
      <c r="P10" s="549"/>
      <c r="Q10" s="549"/>
      <c r="R10" s="549"/>
      <c r="S10" s="549"/>
      <c r="T10" s="549"/>
      <c r="U10" s="549"/>
      <c r="V10" s="549"/>
      <c r="W10" s="549"/>
      <c r="X10" s="549"/>
      <c r="Y10" s="549"/>
      <c r="Z10" s="549"/>
      <c r="AA10" s="549"/>
      <c r="AB10" s="549"/>
      <c r="AC10" s="549"/>
      <c r="AD10" s="549"/>
      <c r="AE10" s="549"/>
      <c r="AF10" s="549"/>
      <c r="AG10" s="549"/>
      <c r="AH10" s="549"/>
      <c r="AI10" s="549"/>
      <c r="AJ10" s="549"/>
      <c r="AK10" s="549"/>
      <c r="AL10" s="549"/>
      <c r="AM10" s="549"/>
      <c r="AN10" s="549"/>
      <c r="AO10" s="549"/>
      <c r="AP10" s="549"/>
      <c r="AQ10" s="549"/>
      <c r="AR10" s="549"/>
      <c r="AS10" s="549"/>
      <c r="AT10" s="549"/>
      <c r="AU10" s="549"/>
      <c r="AV10" s="549"/>
      <c r="AW10" s="549"/>
      <c r="AX10" s="549"/>
      <c r="AY10" s="549"/>
      <c r="AZ10" s="549"/>
      <c r="BA10" s="549"/>
      <c r="BB10" s="549"/>
      <c r="BC10" s="549"/>
      <c r="BD10" s="549"/>
      <c r="BE10" s="549"/>
      <c r="BF10" s="549"/>
      <c r="BG10" s="549"/>
      <c r="BH10" s="549"/>
      <c r="BI10" s="549"/>
      <c r="BJ10" s="549"/>
      <c r="BK10" s="549"/>
      <c r="BL10" s="549"/>
      <c r="BM10" s="549"/>
      <c r="BN10" s="549"/>
      <c r="BO10" s="549"/>
      <c r="BP10" s="549"/>
      <c r="BQ10" s="549"/>
      <c r="BR10" s="549"/>
      <c r="BS10" s="549"/>
      <c r="BT10" s="549"/>
      <c r="BU10" s="549"/>
      <c r="BV10" s="549"/>
      <c r="BW10" s="549"/>
      <c r="BX10" s="549"/>
      <c r="BY10" s="549"/>
      <c r="BZ10" s="549"/>
      <c r="CA10" s="549"/>
      <c r="CB10" s="549"/>
      <c r="CC10" s="549"/>
      <c r="CD10" s="549"/>
      <c r="CE10" s="549"/>
      <c r="CF10" s="549"/>
      <c r="CG10" s="549"/>
      <c r="CH10" s="549"/>
      <c r="CI10" s="549"/>
      <c r="CJ10" s="549"/>
      <c r="CK10" s="549"/>
      <c r="CL10" s="549"/>
      <c r="CM10" s="549"/>
      <c r="CN10" s="549"/>
      <c r="CO10" s="549"/>
      <c r="CP10" s="549"/>
      <c r="CQ10" s="549"/>
      <c r="CR10" s="549"/>
      <c r="CS10" s="549"/>
      <c r="CT10" s="549"/>
      <c r="CU10" s="549"/>
      <c r="CV10" s="549"/>
      <c r="CW10" s="549"/>
      <c r="CX10" s="549"/>
      <c r="CY10" s="549"/>
      <c r="CZ10" s="549"/>
      <c r="DA10" s="549"/>
      <c r="DB10" s="549"/>
      <c r="DC10" s="549"/>
      <c r="DD10" s="549"/>
      <c r="DE10" s="549"/>
      <c r="DF10" s="549"/>
      <c r="DG10" s="549"/>
      <c r="DH10" s="549"/>
      <c r="DI10" s="549"/>
      <c r="DJ10" s="549"/>
      <c r="DK10" s="549"/>
      <c r="DL10" s="549"/>
      <c r="DM10" s="549"/>
      <c r="DN10" s="549"/>
      <c r="DO10" s="549"/>
      <c r="DP10" s="549"/>
      <c r="DQ10" s="549"/>
      <c r="DR10" s="549"/>
      <c r="DS10" s="549"/>
      <c r="DT10" s="549"/>
      <c r="DU10" s="549"/>
      <c r="DV10" s="549"/>
      <c r="DW10" s="549"/>
      <c r="DX10" s="549"/>
      <c r="DY10" s="549"/>
      <c r="DZ10" s="549"/>
      <c r="EA10" s="549"/>
      <c r="EB10" s="549"/>
      <c r="EC10" s="549"/>
      <c r="ED10" s="549"/>
      <c r="EE10" s="549"/>
      <c r="EF10" s="549"/>
      <c r="EG10" s="549"/>
      <c r="EH10" s="549"/>
      <c r="EI10" s="549"/>
      <c r="EJ10" s="549"/>
      <c r="EK10" s="549"/>
      <c r="EL10" s="549"/>
      <c r="EM10" s="549"/>
      <c r="EN10" s="549"/>
      <c r="EO10" s="549"/>
      <c r="EP10" s="549"/>
      <c r="EQ10" s="549"/>
      <c r="ER10" s="549"/>
      <c r="ES10" s="549"/>
      <c r="ET10" s="549"/>
      <c r="EU10" s="549"/>
      <c r="EV10" s="549"/>
      <c r="EW10" s="549"/>
      <c r="EX10" s="549"/>
      <c r="EY10" s="549"/>
      <c r="EZ10" s="549"/>
      <c r="FA10" s="549"/>
      <c r="FB10" s="549"/>
      <c r="FC10" s="549"/>
      <c r="FD10" s="549"/>
      <c r="FE10" s="549"/>
      <c r="FF10" s="549"/>
      <c r="FG10" s="549"/>
      <c r="FH10" s="549"/>
      <c r="FI10" s="549"/>
      <c r="FJ10" s="549"/>
      <c r="FK10" s="549"/>
      <c r="FL10" s="549"/>
      <c r="FM10" s="549"/>
      <c r="FN10" s="549"/>
      <c r="FO10" s="549"/>
      <c r="FP10" s="549"/>
      <c r="FQ10" s="549"/>
      <c r="FR10" s="549"/>
      <c r="FS10" s="549"/>
      <c r="FT10" s="549"/>
      <c r="FU10" s="549"/>
      <c r="FV10" s="549"/>
      <c r="FW10" s="549"/>
      <c r="FX10" s="549"/>
      <c r="FY10" s="549"/>
      <c r="FZ10" s="549"/>
      <c r="GA10" s="549"/>
      <c r="GB10" s="549"/>
      <c r="GC10" s="549"/>
      <c r="GD10" s="549"/>
      <c r="GE10" s="549"/>
      <c r="GF10" s="549"/>
      <c r="GG10" s="549"/>
      <c r="GH10" s="549"/>
      <c r="GI10" s="549"/>
      <c r="GJ10" s="549"/>
      <c r="GK10" s="549"/>
      <c r="GL10" s="549"/>
      <c r="GM10" s="549"/>
      <c r="GN10" s="549"/>
      <c r="GO10" s="549"/>
      <c r="GP10" s="549"/>
      <c r="GQ10" s="549"/>
      <c r="GR10" s="549"/>
      <c r="GS10" s="549"/>
      <c r="GT10" s="549"/>
      <c r="GU10" s="549"/>
      <c r="GV10" s="549"/>
      <c r="GW10" s="549"/>
      <c r="GX10" s="549"/>
      <c r="GY10" s="549"/>
      <c r="GZ10" s="549"/>
      <c r="HA10" s="549"/>
    </row>
    <row r="11" spans="1:209" ht="15" customHeight="1" x14ac:dyDescent="0.25">
      <c r="B11" s="664"/>
      <c r="C11" s="665"/>
      <c r="D11" s="670" t="s">
        <v>269</v>
      </c>
      <c r="E11" s="671"/>
      <c r="F11" s="563"/>
    </row>
    <row r="12" spans="1:209" ht="15.75" customHeight="1" thickBot="1" x14ac:dyDescent="0.3">
      <c r="B12" s="666"/>
      <c r="C12" s="667"/>
      <c r="D12" s="706" t="s">
        <v>185</v>
      </c>
      <c r="E12" s="707"/>
      <c r="F12" s="564"/>
    </row>
    <row r="13" spans="1:209" s="561" customFormat="1" ht="15" customHeight="1" x14ac:dyDescent="0.25">
      <c r="B13" s="662" t="s">
        <v>271</v>
      </c>
      <c r="C13" s="663"/>
      <c r="D13" s="704" t="s">
        <v>270</v>
      </c>
      <c r="E13" s="705"/>
      <c r="F13" s="562"/>
      <c r="G13" s="549"/>
      <c r="H13" s="549"/>
      <c r="I13" s="549"/>
      <c r="J13" s="549"/>
      <c r="K13" s="549"/>
      <c r="L13" s="549"/>
      <c r="M13" s="549"/>
      <c r="N13" s="549"/>
      <c r="O13" s="549"/>
      <c r="P13" s="549"/>
      <c r="Q13" s="549"/>
      <c r="R13" s="549"/>
      <c r="S13" s="549"/>
      <c r="T13" s="549"/>
      <c r="U13" s="549"/>
      <c r="V13" s="549"/>
      <c r="W13" s="549"/>
      <c r="X13" s="549"/>
      <c r="Y13" s="549"/>
      <c r="Z13" s="549"/>
      <c r="AA13" s="549"/>
      <c r="AB13" s="549"/>
      <c r="AC13" s="549"/>
      <c r="AD13" s="549"/>
      <c r="AE13" s="549"/>
      <c r="AF13" s="549"/>
      <c r="AG13" s="549"/>
      <c r="AH13" s="549"/>
      <c r="AI13" s="549"/>
      <c r="AJ13" s="549"/>
      <c r="AK13" s="549"/>
      <c r="AL13" s="549"/>
      <c r="AM13" s="549"/>
      <c r="AN13" s="549"/>
      <c r="AO13" s="549"/>
      <c r="AP13" s="549"/>
      <c r="AQ13" s="549"/>
      <c r="AR13" s="549"/>
      <c r="AS13" s="549"/>
      <c r="AT13" s="549"/>
      <c r="AU13" s="549"/>
      <c r="AV13" s="549"/>
      <c r="AW13" s="549"/>
      <c r="AX13" s="549"/>
      <c r="AY13" s="549"/>
      <c r="AZ13" s="549"/>
      <c r="BA13" s="549"/>
      <c r="BB13" s="549"/>
      <c r="BC13" s="549"/>
      <c r="BD13" s="549"/>
      <c r="BE13" s="549"/>
      <c r="BF13" s="549"/>
      <c r="BG13" s="549"/>
      <c r="BH13" s="549"/>
      <c r="BI13" s="549"/>
      <c r="BJ13" s="549"/>
      <c r="BK13" s="549"/>
      <c r="BL13" s="549"/>
      <c r="BM13" s="549"/>
      <c r="BN13" s="549"/>
      <c r="BO13" s="549"/>
      <c r="BP13" s="549"/>
      <c r="BQ13" s="549"/>
      <c r="BR13" s="549"/>
      <c r="BS13" s="549"/>
      <c r="BT13" s="549"/>
      <c r="BU13" s="549"/>
      <c r="BV13" s="549"/>
      <c r="BW13" s="549"/>
      <c r="BX13" s="549"/>
      <c r="BY13" s="549"/>
      <c r="BZ13" s="549"/>
      <c r="CA13" s="549"/>
      <c r="CB13" s="549"/>
      <c r="CC13" s="549"/>
      <c r="CD13" s="549"/>
      <c r="CE13" s="549"/>
      <c r="CF13" s="549"/>
      <c r="CG13" s="549"/>
      <c r="CH13" s="549"/>
      <c r="CI13" s="549"/>
      <c r="CJ13" s="549"/>
      <c r="CK13" s="549"/>
      <c r="CL13" s="549"/>
      <c r="CM13" s="549"/>
      <c r="CN13" s="549"/>
      <c r="CO13" s="549"/>
      <c r="CP13" s="549"/>
      <c r="CQ13" s="549"/>
      <c r="CR13" s="549"/>
      <c r="CS13" s="549"/>
      <c r="CT13" s="549"/>
      <c r="CU13" s="549"/>
      <c r="CV13" s="549"/>
      <c r="CW13" s="549"/>
      <c r="CX13" s="549"/>
      <c r="CY13" s="549"/>
      <c r="CZ13" s="549"/>
      <c r="DA13" s="549"/>
      <c r="DB13" s="549"/>
      <c r="DC13" s="549"/>
      <c r="DD13" s="549"/>
      <c r="DE13" s="549"/>
      <c r="DF13" s="549"/>
      <c r="DG13" s="549"/>
      <c r="DH13" s="549"/>
      <c r="DI13" s="549"/>
      <c r="DJ13" s="549"/>
      <c r="DK13" s="549"/>
      <c r="DL13" s="549"/>
      <c r="DM13" s="549"/>
      <c r="DN13" s="549"/>
      <c r="DO13" s="549"/>
      <c r="DP13" s="549"/>
      <c r="DQ13" s="549"/>
      <c r="DR13" s="549"/>
      <c r="DS13" s="549"/>
      <c r="DT13" s="549"/>
      <c r="DU13" s="549"/>
      <c r="DV13" s="549"/>
      <c r="DW13" s="549"/>
      <c r="DX13" s="549"/>
      <c r="DY13" s="549"/>
      <c r="DZ13" s="549"/>
      <c r="EA13" s="549"/>
      <c r="EB13" s="549"/>
      <c r="EC13" s="549"/>
      <c r="ED13" s="549"/>
      <c r="EE13" s="549"/>
      <c r="EF13" s="549"/>
      <c r="EG13" s="549"/>
      <c r="EH13" s="549"/>
      <c r="EI13" s="549"/>
      <c r="EJ13" s="549"/>
      <c r="EK13" s="549"/>
      <c r="EL13" s="549"/>
      <c r="EM13" s="549"/>
      <c r="EN13" s="549"/>
      <c r="EO13" s="549"/>
      <c r="EP13" s="549"/>
      <c r="EQ13" s="549"/>
      <c r="ER13" s="549"/>
      <c r="ES13" s="549"/>
      <c r="ET13" s="549"/>
      <c r="EU13" s="549"/>
      <c r="EV13" s="549"/>
      <c r="EW13" s="549"/>
      <c r="EX13" s="549"/>
      <c r="EY13" s="549"/>
      <c r="EZ13" s="549"/>
      <c r="FA13" s="549"/>
      <c r="FB13" s="549"/>
      <c r="FC13" s="549"/>
      <c r="FD13" s="549"/>
      <c r="FE13" s="549"/>
      <c r="FF13" s="549"/>
      <c r="FG13" s="549"/>
      <c r="FH13" s="549"/>
      <c r="FI13" s="549"/>
      <c r="FJ13" s="549"/>
      <c r="FK13" s="549"/>
      <c r="FL13" s="549"/>
      <c r="FM13" s="549"/>
      <c r="FN13" s="549"/>
      <c r="FO13" s="549"/>
      <c r="FP13" s="549"/>
      <c r="FQ13" s="549"/>
      <c r="FR13" s="549"/>
      <c r="FS13" s="549"/>
      <c r="FT13" s="549"/>
      <c r="FU13" s="549"/>
      <c r="FV13" s="549"/>
      <c r="FW13" s="549"/>
      <c r="FX13" s="549"/>
      <c r="FY13" s="549"/>
      <c r="FZ13" s="549"/>
      <c r="GA13" s="549"/>
      <c r="GB13" s="549"/>
      <c r="GC13" s="549"/>
      <c r="GD13" s="549"/>
      <c r="GE13" s="549"/>
      <c r="GF13" s="549"/>
      <c r="GG13" s="549"/>
      <c r="GH13" s="549"/>
      <c r="GI13" s="549"/>
      <c r="GJ13" s="549"/>
      <c r="GK13" s="549"/>
      <c r="GL13" s="549"/>
      <c r="GM13" s="549"/>
      <c r="GN13" s="549"/>
      <c r="GO13" s="549"/>
      <c r="GP13" s="549"/>
      <c r="GQ13" s="549"/>
      <c r="GR13" s="549"/>
      <c r="GS13" s="549"/>
      <c r="GT13" s="549"/>
      <c r="GU13" s="549"/>
      <c r="GV13" s="549"/>
      <c r="GW13" s="549"/>
      <c r="GX13" s="549"/>
      <c r="GY13" s="549"/>
      <c r="GZ13" s="549"/>
      <c r="HA13" s="549"/>
    </row>
    <row r="14" spans="1:209" ht="15" customHeight="1" x14ac:dyDescent="0.25">
      <c r="B14" s="664"/>
      <c r="C14" s="665"/>
      <c r="D14" s="670" t="s">
        <v>269</v>
      </c>
      <c r="E14" s="671"/>
      <c r="F14" s="563"/>
    </row>
    <row r="15" spans="1:209" ht="15.75" customHeight="1" thickBot="1" x14ac:dyDescent="0.3">
      <c r="B15" s="666"/>
      <c r="C15" s="667"/>
      <c r="D15" s="672" t="s">
        <v>185</v>
      </c>
      <c r="E15" s="673"/>
      <c r="F15" s="564"/>
    </row>
    <row r="16" spans="1:209" s="561" customFormat="1" ht="15" customHeight="1" x14ac:dyDescent="0.25">
      <c r="B16" s="662" t="s">
        <v>272</v>
      </c>
      <c r="C16" s="663"/>
      <c r="D16" s="668" t="s">
        <v>270</v>
      </c>
      <c r="E16" s="669"/>
      <c r="F16" s="562"/>
      <c r="G16" s="549"/>
      <c r="H16" s="549"/>
      <c r="I16" s="549"/>
      <c r="J16" s="549"/>
      <c r="K16" s="549"/>
      <c r="L16" s="549"/>
      <c r="M16" s="549"/>
      <c r="N16" s="549"/>
      <c r="O16" s="549"/>
      <c r="P16" s="549"/>
      <c r="Q16" s="549"/>
      <c r="R16" s="549"/>
      <c r="S16" s="549"/>
      <c r="T16" s="549"/>
      <c r="U16" s="549"/>
      <c r="V16" s="549"/>
      <c r="W16" s="549"/>
      <c r="X16" s="549"/>
      <c r="Y16" s="549"/>
      <c r="Z16" s="549"/>
      <c r="AA16" s="549"/>
      <c r="AB16" s="549"/>
      <c r="AC16" s="549"/>
      <c r="AD16" s="549"/>
      <c r="AE16" s="549"/>
      <c r="AF16" s="549"/>
      <c r="AG16" s="549"/>
      <c r="AH16" s="549"/>
      <c r="AI16" s="549"/>
      <c r="AJ16" s="549"/>
      <c r="AK16" s="549"/>
      <c r="AL16" s="549"/>
      <c r="AM16" s="549"/>
      <c r="AN16" s="549"/>
      <c r="AO16" s="549"/>
      <c r="AP16" s="549"/>
      <c r="AQ16" s="549"/>
      <c r="AR16" s="549"/>
      <c r="AS16" s="549"/>
      <c r="AT16" s="549"/>
      <c r="AU16" s="549"/>
      <c r="AV16" s="549"/>
      <c r="AW16" s="549"/>
      <c r="AX16" s="549"/>
      <c r="AY16" s="549"/>
      <c r="AZ16" s="549"/>
      <c r="BA16" s="549"/>
      <c r="BB16" s="549"/>
      <c r="BC16" s="549"/>
      <c r="BD16" s="549"/>
      <c r="BE16" s="549"/>
      <c r="BF16" s="549"/>
      <c r="BG16" s="549"/>
      <c r="BH16" s="549"/>
      <c r="BI16" s="549"/>
      <c r="BJ16" s="549"/>
      <c r="BK16" s="549"/>
      <c r="BL16" s="549"/>
      <c r="BM16" s="549"/>
      <c r="BN16" s="549"/>
      <c r="BO16" s="549"/>
      <c r="BP16" s="549"/>
      <c r="BQ16" s="549"/>
      <c r="BR16" s="549"/>
      <c r="BS16" s="549"/>
      <c r="BT16" s="549"/>
      <c r="BU16" s="549"/>
      <c r="BV16" s="549"/>
      <c r="BW16" s="549"/>
      <c r="BX16" s="549"/>
      <c r="BY16" s="549"/>
      <c r="BZ16" s="549"/>
      <c r="CA16" s="549"/>
      <c r="CB16" s="549"/>
      <c r="CC16" s="549"/>
      <c r="CD16" s="549"/>
      <c r="CE16" s="549"/>
      <c r="CF16" s="549"/>
      <c r="CG16" s="549"/>
      <c r="CH16" s="549"/>
      <c r="CI16" s="549"/>
      <c r="CJ16" s="549"/>
      <c r="CK16" s="549"/>
      <c r="CL16" s="549"/>
      <c r="CM16" s="549"/>
      <c r="CN16" s="549"/>
      <c r="CO16" s="549"/>
      <c r="CP16" s="549"/>
      <c r="CQ16" s="549"/>
      <c r="CR16" s="549"/>
      <c r="CS16" s="549"/>
      <c r="CT16" s="549"/>
      <c r="CU16" s="549"/>
      <c r="CV16" s="549"/>
      <c r="CW16" s="549"/>
      <c r="CX16" s="549"/>
      <c r="CY16" s="549"/>
      <c r="CZ16" s="549"/>
      <c r="DA16" s="549"/>
      <c r="DB16" s="549"/>
      <c r="DC16" s="549"/>
      <c r="DD16" s="549"/>
      <c r="DE16" s="549"/>
      <c r="DF16" s="549"/>
      <c r="DG16" s="549"/>
      <c r="DH16" s="549"/>
      <c r="DI16" s="549"/>
      <c r="DJ16" s="549"/>
      <c r="DK16" s="549"/>
      <c r="DL16" s="549"/>
      <c r="DM16" s="549"/>
      <c r="DN16" s="549"/>
      <c r="DO16" s="549"/>
      <c r="DP16" s="549"/>
      <c r="DQ16" s="549"/>
      <c r="DR16" s="549"/>
      <c r="DS16" s="549"/>
      <c r="DT16" s="549"/>
      <c r="DU16" s="549"/>
      <c r="DV16" s="549"/>
      <c r="DW16" s="549"/>
      <c r="DX16" s="549"/>
      <c r="DY16" s="549"/>
      <c r="DZ16" s="549"/>
      <c r="EA16" s="549"/>
      <c r="EB16" s="549"/>
      <c r="EC16" s="549"/>
      <c r="ED16" s="549"/>
      <c r="EE16" s="549"/>
      <c r="EF16" s="549"/>
      <c r="EG16" s="549"/>
      <c r="EH16" s="549"/>
      <c r="EI16" s="549"/>
      <c r="EJ16" s="549"/>
      <c r="EK16" s="549"/>
      <c r="EL16" s="549"/>
      <c r="EM16" s="549"/>
      <c r="EN16" s="549"/>
      <c r="EO16" s="549"/>
      <c r="EP16" s="549"/>
      <c r="EQ16" s="549"/>
      <c r="ER16" s="549"/>
      <c r="ES16" s="549"/>
      <c r="ET16" s="549"/>
      <c r="EU16" s="549"/>
      <c r="EV16" s="549"/>
      <c r="EW16" s="549"/>
      <c r="EX16" s="549"/>
      <c r="EY16" s="549"/>
      <c r="EZ16" s="549"/>
      <c r="FA16" s="549"/>
      <c r="FB16" s="549"/>
      <c r="FC16" s="549"/>
      <c r="FD16" s="549"/>
      <c r="FE16" s="549"/>
      <c r="FF16" s="549"/>
      <c r="FG16" s="549"/>
      <c r="FH16" s="549"/>
      <c r="FI16" s="549"/>
      <c r="FJ16" s="549"/>
      <c r="FK16" s="549"/>
      <c r="FL16" s="549"/>
      <c r="FM16" s="549"/>
      <c r="FN16" s="549"/>
      <c r="FO16" s="549"/>
      <c r="FP16" s="549"/>
      <c r="FQ16" s="549"/>
      <c r="FR16" s="549"/>
      <c r="FS16" s="549"/>
      <c r="FT16" s="549"/>
      <c r="FU16" s="549"/>
      <c r="FV16" s="549"/>
      <c r="FW16" s="549"/>
      <c r="FX16" s="549"/>
      <c r="FY16" s="549"/>
      <c r="FZ16" s="549"/>
      <c r="GA16" s="549"/>
      <c r="GB16" s="549"/>
      <c r="GC16" s="549"/>
      <c r="GD16" s="549"/>
      <c r="GE16" s="549"/>
      <c r="GF16" s="549"/>
      <c r="GG16" s="549"/>
      <c r="GH16" s="549"/>
      <c r="GI16" s="549"/>
      <c r="GJ16" s="549"/>
      <c r="GK16" s="549"/>
      <c r="GL16" s="549"/>
      <c r="GM16" s="549"/>
      <c r="GN16" s="549"/>
      <c r="GO16" s="549"/>
      <c r="GP16" s="549"/>
      <c r="GQ16" s="549"/>
      <c r="GR16" s="549"/>
      <c r="GS16" s="549"/>
      <c r="GT16" s="549"/>
      <c r="GU16" s="549"/>
      <c r="GV16" s="549"/>
      <c r="GW16" s="549"/>
      <c r="GX16" s="549"/>
      <c r="GY16" s="549"/>
      <c r="GZ16" s="549"/>
      <c r="HA16" s="549"/>
    </row>
    <row r="17" spans="2:209" ht="15" customHeight="1" x14ac:dyDescent="0.25">
      <c r="B17" s="664"/>
      <c r="C17" s="665"/>
      <c r="D17" s="670" t="s">
        <v>269</v>
      </c>
      <c r="E17" s="671"/>
      <c r="F17" s="563"/>
    </row>
    <row r="18" spans="2:209" ht="15.75" customHeight="1" thickBot="1" x14ac:dyDescent="0.3">
      <c r="B18" s="666"/>
      <c r="C18" s="667"/>
      <c r="D18" s="672" t="s">
        <v>185</v>
      </c>
      <c r="E18" s="673"/>
      <c r="F18" s="564"/>
    </row>
    <row r="19" spans="2:209" s="561" customFormat="1" ht="15" customHeight="1" x14ac:dyDescent="0.25">
      <c r="B19" s="662" t="s">
        <v>273</v>
      </c>
      <c r="C19" s="663"/>
      <c r="D19" s="668" t="s">
        <v>270</v>
      </c>
      <c r="E19" s="669"/>
      <c r="F19" s="562"/>
      <c r="G19" s="549"/>
      <c r="H19" s="549"/>
      <c r="I19" s="549"/>
      <c r="J19" s="549"/>
      <c r="K19" s="549"/>
      <c r="L19" s="549"/>
      <c r="M19" s="549"/>
      <c r="N19" s="549"/>
      <c r="O19" s="549"/>
      <c r="P19" s="549"/>
      <c r="Q19" s="549"/>
      <c r="R19" s="549"/>
      <c r="S19" s="549"/>
      <c r="T19" s="549"/>
      <c r="U19" s="549"/>
      <c r="V19" s="549"/>
      <c r="W19" s="549"/>
      <c r="X19" s="549"/>
      <c r="Y19" s="549"/>
      <c r="Z19" s="549"/>
      <c r="AA19" s="549"/>
      <c r="AB19" s="549"/>
      <c r="AC19" s="549"/>
      <c r="AD19" s="549"/>
      <c r="AE19" s="549"/>
      <c r="AF19" s="549"/>
      <c r="AG19" s="549"/>
      <c r="AH19" s="549"/>
      <c r="AI19" s="549"/>
      <c r="AJ19" s="549"/>
      <c r="AK19" s="549"/>
      <c r="AL19" s="549"/>
      <c r="AM19" s="549"/>
      <c r="AN19" s="549"/>
      <c r="AO19" s="549"/>
      <c r="AP19" s="549"/>
      <c r="AQ19" s="549"/>
      <c r="AR19" s="549"/>
      <c r="AS19" s="549"/>
      <c r="AT19" s="549"/>
      <c r="AU19" s="549"/>
      <c r="AV19" s="549"/>
      <c r="AW19" s="549"/>
      <c r="AX19" s="549"/>
      <c r="AY19" s="549"/>
      <c r="AZ19" s="549"/>
      <c r="BA19" s="549"/>
      <c r="BB19" s="549"/>
      <c r="BC19" s="549"/>
      <c r="BD19" s="549"/>
      <c r="BE19" s="549"/>
      <c r="BF19" s="549"/>
      <c r="BG19" s="549"/>
      <c r="BH19" s="549"/>
      <c r="BI19" s="549"/>
      <c r="BJ19" s="549"/>
      <c r="BK19" s="549"/>
      <c r="BL19" s="549"/>
      <c r="BM19" s="549"/>
      <c r="BN19" s="549"/>
      <c r="BO19" s="549"/>
      <c r="BP19" s="549"/>
      <c r="BQ19" s="549"/>
      <c r="BR19" s="549"/>
      <c r="BS19" s="549"/>
      <c r="BT19" s="549"/>
      <c r="BU19" s="549"/>
      <c r="BV19" s="549"/>
      <c r="BW19" s="549"/>
      <c r="BX19" s="549"/>
      <c r="BY19" s="549"/>
      <c r="BZ19" s="549"/>
      <c r="CA19" s="549"/>
      <c r="CB19" s="549"/>
      <c r="CC19" s="549"/>
      <c r="CD19" s="549"/>
      <c r="CE19" s="549"/>
      <c r="CF19" s="549"/>
      <c r="CG19" s="549"/>
      <c r="CH19" s="549"/>
      <c r="CI19" s="549"/>
      <c r="CJ19" s="549"/>
      <c r="CK19" s="549"/>
      <c r="CL19" s="549"/>
      <c r="CM19" s="549"/>
      <c r="CN19" s="549"/>
      <c r="CO19" s="549"/>
      <c r="CP19" s="549"/>
      <c r="CQ19" s="549"/>
      <c r="CR19" s="549"/>
      <c r="CS19" s="549"/>
      <c r="CT19" s="549"/>
      <c r="CU19" s="549"/>
      <c r="CV19" s="549"/>
      <c r="CW19" s="549"/>
      <c r="CX19" s="549"/>
      <c r="CY19" s="549"/>
      <c r="CZ19" s="549"/>
      <c r="DA19" s="549"/>
      <c r="DB19" s="549"/>
      <c r="DC19" s="549"/>
      <c r="DD19" s="549"/>
      <c r="DE19" s="549"/>
      <c r="DF19" s="549"/>
      <c r="DG19" s="549"/>
      <c r="DH19" s="549"/>
      <c r="DI19" s="549"/>
      <c r="DJ19" s="549"/>
      <c r="DK19" s="549"/>
      <c r="DL19" s="549"/>
      <c r="DM19" s="549"/>
      <c r="DN19" s="549"/>
      <c r="DO19" s="549"/>
      <c r="DP19" s="549"/>
      <c r="DQ19" s="549"/>
      <c r="DR19" s="549"/>
      <c r="DS19" s="549"/>
      <c r="DT19" s="549"/>
      <c r="DU19" s="549"/>
      <c r="DV19" s="549"/>
      <c r="DW19" s="549"/>
      <c r="DX19" s="549"/>
      <c r="DY19" s="549"/>
      <c r="DZ19" s="549"/>
      <c r="EA19" s="549"/>
      <c r="EB19" s="549"/>
      <c r="EC19" s="549"/>
      <c r="ED19" s="549"/>
      <c r="EE19" s="549"/>
      <c r="EF19" s="549"/>
      <c r="EG19" s="549"/>
      <c r="EH19" s="549"/>
      <c r="EI19" s="549"/>
      <c r="EJ19" s="549"/>
      <c r="EK19" s="549"/>
      <c r="EL19" s="549"/>
      <c r="EM19" s="549"/>
      <c r="EN19" s="549"/>
      <c r="EO19" s="549"/>
      <c r="EP19" s="549"/>
      <c r="EQ19" s="549"/>
      <c r="ER19" s="549"/>
      <c r="ES19" s="549"/>
      <c r="ET19" s="549"/>
      <c r="EU19" s="549"/>
      <c r="EV19" s="549"/>
      <c r="EW19" s="549"/>
      <c r="EX19" s="549"/>
      <c r="EY19" s="549"/>
      <c r="EZ19" s="549"/>
      <c r="FA19" s="549"/>
      <c r="FB19" s="549"/>
      <c r="FC19" s="549"/>
      <c r="FD19" s="549"/>
      <c r="FE19" s="549"/>
      <c r="FF19" s="549"/>
      <c r="FG19" s="549"/>
      <c r="FH19" s="549"/>
      <c r="FI19" s="549"/>
      <c r="FJ19" s="549"/>
      <c r="FK19" s="549"/>
      <c r="FL19" s="549"/>
      <c r="FM19" s="549"/>
      <c r="FN19" s="549"/>
      <c r="FO19" s="549"/>
      <c r="FP19" s="549"/>
      <c r="FQ19" s="549"/>
      <c r="FR19" s="549"/>
      <c r="FS19" s="549"/>
      <c r="FT19" s="549"/>
      <c r="FU19" s="549"/>
      <c r="FV19" s="549"/>
      <c r="FW19" s="549"/>
      <c r="FX19" s="549"/>
      <c r="FY19" s="549"/>
      <c r="FZ19" s="549"/>
      <c r="GA19" s="549"/>
      <c r="GB19" s="549"/>
      <c r="GC19" s="549"/>
      <c r="GD19" s="549"/>
      <c r="GE19" s="549"/>
      <c r="GF19" s="549"/>
      <c r="GG19" s="549"/>
      <c r="GH19" s="549"/>
      <c r="GI19" s="549"/>
      <c r="GJ19" s="549"/>
      <c r="GK19" s="549"/>
      <c r="GL19" s="549"/>
      <c r="GM19" s="549"/>
      <c r="GN19" s="549"/>
      <c r="GO19" s="549"/>
      <c r="GP19" s="549"/>
      <c r="GQ19" s="549"/>
      <c r="GR19" s="549"/>
      <c r="GS19" s="549"/>
      <c r="GT19" s="549"/>
      <c r="GU19" s="549"/>
      <c r="GV19" s="549"/>
      <c r="GW19" s="549"/>
      <c r="GX19" s="549"/>
      <c r="GY19" s="549"/>
      <c r="GZ19" s="549"/>
      <c r="HA19" s="549"/>
    </row>
    <row r="20" spans="2:209" ht="15" customHeight="1" x14ac:dyDescent="0.25">
      <c r="B20" s="664"/>
      <c r="C20" s="665"/>
      <c r="D20" s="670" t="s">
        <v>269</v>
      </c>
      <c r="E20" s="671"/>
      <c r="F20" s="563"/>
    </row>
    <row r="21" spans="2:209" ht="15.75" customHeight="1" thickBot="1" x14ac:dyDescent="0.3">
      <c r="B21" s="666"/>
      <c r="C21" s="667"/>
      <c r="D21" s="672" t="s">
        <v>185</v>
      </c>
      <c r="E21" s="673"/>
      <c r="F21" s="564"/>
    </row>
    <row r="22" spans="2:209" s="561" customFormat="1" ht="15" customHeight="1" x14ac:dyDescent="0.25">
      <c r="B22" s="662" t="s">
        <v>274</v>
      </c>
      <c r="C22" s="663"/>
      <c r="D22" s="668" t="s">
        <v>270</v>
      </c>
      <c r="E22" s="669"/>
      <c r="F22" s="562"/>
      <c r="G22" s="549"/>
      <c r="H22" s="549"/>
      <c r="I22" s="549"/>
      <c r="J22" s="549"/>
      <c r="K22" s="549"/>
      <c r="L22" s="549"/>
      <c r="M22" s="549"/>
      <c r="N22" s="549"/>
      <c r="O22" s="549"/>
      <c r="P22" s="549"/>
      <c r="Q22" s="549"/>
      <c r="R22" s="549"/>
      <c r="S22" s="549"/>
      <c r="T22" s="549"/>
      <c r="U22" s="549"/>
      <c r="V22" s="549"/>
      <c r="W22" s="549"/>
      <c r="X22" s="549"/>
      <c r="Y22" s="549"/>
      <c r="Z22" s="549"/>
      <c r="AA22" s="549"/>
      <c r="AB22" s="549"/>
      <c r="AC22" s="549"/>
      <c r="AD22" s="549"/>
      <c r="AE22" s="549"/>
      <c r="AF22" s="549"/>
      <c r="AG22" s="549"/>
      <c r="AH22" s="549"/>
      <c r="AI22" s="549"/>
      <c r="AJ22" s="549"/>
      <c r="AK22" s="549"/>
      <c r="AL22" s="549"/>
      <c r="AM22" s="549"/>
      <c r="AN22" s="549"/>
      <c r="AO22" s="549"/>
      <c r="AP22" s="549"/>
      <c r="AQ22" s="549"/>
      <c r="AR22" s="549"/>
      <c r="AS22" s="549"/>
      <c r="AT22" s="549"/>
      <c r="AU22" s="549"/>
      <c r="AV22" s="549"/>
      <c r="AW22" s="549"/>
      <c r="AX22" s="549"/>
      <c r="AY22" s="549"/>
      <c r="AZ22" s="549"/>
      <c r="BA22" s="549"/>
      <c r="BB22" s="549"/>
      <c r="BC22" s="549"/>
      <c r="BD22" s="549"/>
      <c r="BE22" s="549"/>
      <c r="BF22" s="549"/>
      <c r="BG22" s="549"/>
      <c r="BH22" s="549"/>
      <c r="BI22" s="549"/>
      <c r="BJ22" s="549"/>
      <c r="BK22" s="549"/>
      <c r="BL22" s="549"/>
      <c r="BM22" s="549"/>
      <c r="BN22" s="549"/>
      <c r="BO22" s="549"/>
      <c r="BP22" s="549"/>
      <c r="BQ22" s="549"/>
      <c r="BR22" s="549"/>
      <c r="BS22" s="549"/>
      <c r="BT22" s="549"/>
      <c r="BU22" s="549"/>
      <c r="BV22" s="549"/>
      <c r="BW22" s="549"/>
      <c r="BX22" s="549"/>
      <c r="BY22" s="549"/>
      <c r="BZ22" s="549"/>
      <c r="CA22" s="549"/>
      <c r="CB22" s="549"/>
      <c r="CC22" s="549"/>
      <c r="CD22" s="549"/>
      <c r="CE22" s="549"/>
      <c r="CF22" s="549"/>
      <c r="CG22" s="549"/>
      <c r="CH22" s="549"/>
      <c r="CI22" s="549"/>
      <c r="CJ22" s="549"/>
      <c r="CK22" s="549"/>
      <c r="CL22" s="549"/>
      <c r="CM22" s="549"/>
      <c r="CN22" s="549"/>
      <c r="CO22" s="549"/>
      <c r="CP22" s="549"/>
      <c r="CQ22" s="549"/>
      <c r="CR22" s="549"/>
      <c r="CS22" s="549"/>
      <c r="CT22" s="549"/>
      <c r="CU22" s="549"/>
      <c r="CV22" s="549"/>
      <c r="CW22" s="549"/>
      <c r="CX22" s="549"/>
      <c r="CY22" s="549"/>
      <c r="CZ22" s="549"/>
      <c r="DA22" s="549"/>
      <c r="DB22" s="549"/>
      <c r="DC22" s="549"/>
      <c r="DD22" s="549"/>
      <c r="DE22" s="549"/>
      <c r="DF22" s="549"/>
      <c r="DG22" s="549"/>
      <c r="DH22" s="549"/>
      <c r="DI22" s="549"/>
      <c r="DJ22" s="549"/>
      <c r="DK22" s="549"/>
      <c r="DL22" s="549"/>
      <c r="DM22" s="549"/>
      <c r="DN22" s="549"/>
      <c r="DO22" s="549"/>
      <c r="DP22" s="549"/>
      <c r="DQ22" s="549"/>
      <c r="DR22" s="549"/>
      <c r="DS22" s="549"/>
      <c r="DT22" s="549"/>
      <c r="DU22" s="549"/>
      <c r="DV22" s="549"/>
      <c r="DW22" s="549"/>
      <c r="DX22" s="549"/>
      <c r="DY22" s="549"/>
      <c r="DZ22" s="549"/>
      <c r="EA22" s="549"/>
      <c r="EB22" s="549"/>
      <c r="EC22" s="549"/>
      <c r="ED22" s="549"/>
      <c r="EE22" s="549"/>
      <c r="EF22" s="549"/>
      <c r="EG22" s="549"/>
      <c r="EH22" s="549"/>
      <c r="EI22" s="549"/>
      <c r="EJ22" s="549"/>
      <c r="EK22" s="549"/>
      <c r="EL22" s="549"/>
      <c r="EM22" s="549"/>
      <c r="EN22" s="549"/>
      <c r="EO22" s="549"/>
      <c r="EP22" s="549"/>
      <c r="EQ22" s="549"/>
      <c r="ER22" s="549"/>
      <c r="ES22" s="549"/>
      <c r="ET22" s="549"/>
      <c r="EU22" s="549"/>
      <c r="EV22" s="549"/>
      <c r="EW22" s="549"/>
      <c r="EX22" s="549"/>
      <c r="EY22" s="549"/>
      <c r="EZ22" s="549"/>
      <c r="FA22" s="549"/>
      <c r="FB22" s="549"/>
      <c r="FC22" s="549"/>
      <c r="FD22" s="549"/>
      <c r="FE22" s="549"/>
      <c r="FF22" s="549"/>
      <c r="FG22" s="549"/>
      <c r="FH22" s="549"/>
      <c r="FI22" s="549"/>
      <c r="FJ22" s="549"/>
      <c r="FK22" s="549"/>
      <c r="FL22" s="549"/>
      <c r="FM22" s="549"/>
      <c r="FN22" s="549"/>
      <c r="FO22" s="549"/>
      <c r="FP22" s="549"/>
      <c r="FQ22" s="549"/>
      <c r="FR22" s="549"/>
      <c r="FS22" s="549"/>
      <c r="FT22" s="549"/>
      <c r="FU22" s="549"/>
      <c r="FV22" s="549"/>
      <c r="FW22" s="549"/>
      <c r="FX22" s="549"/>
      <c r="FY22" s="549"/>
      <c r="FZ22" s="549"/>
      <c r="GA22" s="549"/>
      <c r="GB22" s="549"/>
      <c r="GC22" s="549"/>
      <c r="GD22" s="549"/>
      <c r="GE22" s="549"/>
      <c r="GF22" s="549"/>
      <c r="GG22" s="549"/>
      <c r="GH22" s="549"/>
      <c r="GI22" s="549"/>
      <c r="GJ22" s="549"/>
      <c r="GK22" s="549"/>
      <c r="GL22" s="549"/>
      <c r="GM22" s="549"/>
      <c r="GN22" s="549"/>
      <c r="GO22" s="549"/>
      <c r="GP22" s="549"/>
      <c r="GQ22" s="549"/>
      <c r="GR22" s="549"/>
      <c r="GS22" s="549"/>
      <c r="GT22" s="549"/>
      <c r="GU22" s="549"/>
      <c r="GV22" s="549"/>
      <c r="GW22" s="549"/>
      <c r="GX22" s="549"/>
      <c r="GY22" s="549"/>
      <c r="GZ22" s="549"/>
      <c r="HA22" s="549"/>
    </row>
    <row r="23" spans="2:209" ht="15" customHeight="1" x14ac:dyDescent="0.25">
      <c r="B23" s="664"/>
      <c r="C23" s="665"/>
      <c r="D23" s="670" t="s">
        <v>269</v>
      </c>
      <c r="E23" s="671"/>
      <c r="F23" s="563"/>
    </row>
    <row r="24" spans="2:209" ht="15.75" customHeight="1" thickBot="1" x14ac:dyDescent="0.3">
      <c r="B24" s="666"/>
      <c r="C24" s="667"/>
      <c r="D24" s="672" t="s">
        <v>185</v>
      </c>
      <c r="E24" s="673"/>
      <c r="F24" s="564"/>
    </row>
    <row r="25" spans="2:209" s="561" customFormat="1" ht="15" customHeight="1" x14ac:dyDescent="0.25">
      <c r="B25" s="662" t="s">
        <v>275</v>
      </c>
      <c r="C25" s="663"/>
      <c r="D25" s="668" t="s">
        <v>270</v>
      </c>
      <c r="E25" s="669"/>
      <c r="F25" s="562"/>
      <c r="G25" s="549"/>
      <c r="H25" s="549"/>
      <c r="I25" s="549"/>
      <c r="J25" s="549"/>
      <c r="K25" s="549"/>
      <c r="L25" s="549"/>
      <c r="M25" s="549"/>
      <c r="N25" s="549"/>
      <c r="O25" s="549"/>
      <c r="P25" s="549"/>
      <c r="Q25" s="549"/>
      <c r="R25" s="549"/>
      <c r="S25" s="549"/>
      <c r="T25" s="549"/>
      <c r="U25" s="549"/>
      <c r="V25" s="549"/>
      <c r="W25" s="549"/>
      <c r="X25" s="549"/>
      <c r="Y25" s="549"/>
      <c r="Z25" s="549"/>
      <c r="AA25" s="549"/>
      <c r="AB25" s="549"/>
      <c r="AC25" s="549"/>
      <c r="AD25" s="549"/>
      <c r="AE25" s="549"/>
      <c r="AF25" s="549"/>
      <c r="AG25" s="549"/>
      <c r="AH25" s="549"/>
      <c r="AI25" s="549"/>
      <c r="AJ25" s="549"/>
      <c r="AK25" s="549"/>
      <c r="AL25" s="549"/>
      <c r="AM25" s="549"/>
      <c r="AN25" s="549"/>
      <c r="AO25" s="549"/>
      <c r="AP25" s="549"/>
      <c r="AQ25" s="549"/>
      <c r="AR25" s="549"/>
      <c r="AS25" s="549"/>
      <c r="AT25" s="549"/>
      <c r="AU25" s="549"/>
      <c r="AV25" s="549"/>
      <c r="AW25" s="549"/>
      <c r="AX25" s="549"/>
      <c r="AY25" s="549"/>
      <c r="AZ25" s="549"/>
      <c r="BA25" s="549"/>
      <c r="BB25" s="549"/>
      <c r="BC25" s="549"/>
      <c r="BD25" s="549"/>
      <c r="BE25" s="549"/>
      <c r="BF25" s="549"/>
      <c r="BG25" s="549"/>
      <c r="BH25" s="549"/>
      <c r="BI25" s="549"/>
      <c r="BJ25" s="549"/>
      <c r="BK25" s="549"/>
      <c r="BL25" s="549"/>
      <c r="BM25" s="549"/>
      <c r="BN25" s="549"/>
      <c r="BO25" s="549"/>
      <c r="BP25" s="549"/>
      <c r="BQ25" s="549"/>
      <c r="BR25" s="549"/>
      <c r="BS25" s="549"/>
      <c r="BT25" s="549"/>
      <c r="BU25" s="549"/>
      <c r="BV25" s="549"/>
      <c r="BW25" s="549"/>
      <c r="BX25" s="549"/>
      <c r="BY25" s="549"/>
      <c r="BZ25" s="549"/>
      <c r="CA25" s="549"/>
      <c r="CB25" s="549"/>
      <c r="CC25" s="549"/>
      <c r="CD25" s="549"/>
      <c r="CE25" s="549"/>
      <c r="CF25" s="549"/>
      <c r="CG25" s="549"/>
      <c r="CH25" s="549"/>
      <c r="CI25" s="549"/>
      <c r="CJ25" s="549"/>
      <c r="CK25" s="549"/>
      <c r="CL25" s="549"/>
      <c r="CM25" s="549"/>
      <c r="CN25" s="549"/>
      <c r="CO25" s="549"/>
      <c r="CP25" s="549"/>
      <c r="CQ25" s="549"/>
      <c r="CR25" s="549"/>
      <c r="CS25" s="549"/>
      <c r="CT25" s="549"/>
      <c r="CU25" s="549"/>
      <c r="CV25" s="549"/>
      <c r="CW25" s="549"/>
      <c r="CX25" s="549"/>
      <c r="CY25" s="549"/>
      <c r="CZ25" s="549"/>
      <c r="DA25" s="549"/>
      <c r="DB25" s="549"/>
      <c r="DC25" s="549"/>
      <c r="DD25" s="549"/>
      <c r="DE25" s="549"/>
      <c r="DF25" s="549"/>
      <c r="DG25" s="549"/>
      <c r="DH25" s="549"/>
      <c r="DI25" s="549"/>
      <c r="DJ25" s="549"/>
      <c r="DK25" s="549"/>
      <c r="DL25" s="549"/>
      <c r="DM25" s="549"/>
      <c r="DN25" s="549"/>
      <c r="DO25" s="549"/>
      <c r="DP25" s="549"/>
      <c r="DQ25" s="549"/>
      <c r="DR25" s="549"/>
      <c r="DS25" s="549"/>
      <c r="DT25" s="549"/>
      <c r="DU25" s="549"/>
      <c r="DV25" s="549"/>
      <c r="DW25" s="549"/>
      <c r="DX25" s="549"/>
      <c r="DY25" s="549"/>
      <c r="DZ25" s="549"/>
      <c r="EA25" s="549"/>
      <c r="EB25" s="549"/>
      <c r="EC25" s="549"/>
      <c r="ED25" s="549"/>
      <c r="EE25" s="549"/>
      <c r="EF25" s="549"/>
      <c r="EG25" s="549"/>
      <c r="EH25" s="549"/>
      <c r="EI25" s="549"/>
      <c r="EJ25" s="549"/>
      <c r="EK25" s="549"/>
      <c r="EL25" s="549"/>
      <c r="EM25" s="549"/>
      <c r="EN25" s="549"/>
      <c r="EO25" s="549"/>
      <c r="EP25" s="549"/>
      <c r="EQ25" s="549"/>
      <c r="ER25" s="549"/>
      <c r="ES25" s="549"/>
      <c r="ET25" s="549"/>
      <c r="EU25" s="549"/>
      <c r="EV25" s="549"/>
      <c r="EW25" s="549"/>
      <c r="EX25" s="549"/>
      <c r="EY25" s="549"/>
      <c r="EZ25" s="549"/>
      <c r="FA25" s="549"/>
      <c r="FB25" s="549"/>
      <c r="FC25" s="549"/>
      <c r="FD25" s="549"/>
      <c r="FE25" s="549"/>
      <c r="FF25" s="549"/>
      <c r="FG25" s="549"/>
      <c r="FH25" s="549"/>
      <c r="FI25" s="549"/>
      <c r="FJ25" s="549"/>
      <c r="FK25" s="549"/>
      <c r="FL25" s="549"/>
      <c r="FM25" s="549"/>
      <c r="FN25" s="549"/>
      <c r="FO25" s="549"/>
      <c r="FP25" s="549"/>
      <c r="FQ25" s="549"/>
      <c r="FR25" s="549"/>
      <c r="FS25" s="549"/>
      <c r="FT25" s="549"/>
      <c r="FU25" s="549"/>
      <c r="FV25" s="549"/>
      <c r="FW25" s="549"/>
      <c r="FX25" s="549"/>
      <c r="FY25" s="549"/>
      <c r="FZ25" s="549"/>
      <c r="GA25" s="549"/>
      <c r="GB25" s="549"/>
      <c r="GC25" s="549"/>
      <c r="GD25" s="549"/>
      <c r="GE25" s="549"/>
      <c r="GF25" s="549"/>
      <c r="GG25" s="549"/>
      <c r="GH25" s="549"/>
      <c r="GI25" s="549"/>
      <c r="GJ25" s="549"/>
      <c r="GK25" s="549"/>
      <c r="GL25" s="549"/>
      <c r="GM25" s="549"/>
      <c r="GN25" s="549"/>
      <c r="GO25" s="549"/>
      <c r="GP25" s="549"/>
      <c r="GQ25" s="549"/>
      <c r="GR25" s="549"/>
      <c r="GS25" s="549"/>
      <c r="GT25" s="549"/>
      <c r="GU25" s="549"/>
      <c r="GV25" s="549"/>
      <c r="GW25" s="549"/>
      <c r="GX25" s="549"/>
      <c r="GY25" s="549"/>
      <c r="GZ25" s="549"/>
      <c r="HA25" s="549"/>
    </row>
    <row r="26" spans="2:209" ht="15" customHeight="1" x14ac:dyDescent="0.25">
      <c r="B26" s="664"/>
      <c r="C26" s="665"/>
      <c r="D26" s="670" t="s">
        <v>269</v>
      </c>
      <c r="E26" s="671"/>
      <c r="F26" s="563"/>
    </row>
    <row r="27" spans="2:209" ht="15.75" customHeight="1" thickBot="1" x14ac:dyDescent="0.3">
      <c r="B27" s="666"/>
      <c r="C27" s="667"/>
      <c r="D27" s="672" t="s">
        <v>185</v>
      </c>
      <c r="E27" s="673"/>
      <c r="F27" s="564"/>
    </row>
    <row r="28" spans="2:209" s="561" customFormat="1" x14ac:dyDescent="0.25">
      <c r="B28" s="662" t="s">
        <v>276</v>
      </c>
      <c r="C28" s="663"/>
      <c r="D28" s="668" t="s">
        <v>270</v>
      </c>
      <c r="E28" s="669"/>
      <c r="F28" s="562"/>
      <c r="G28" s="549"/>
      <c r="H28" s="549"/>
      <c r="I28" s="549"/>
      <c r="J28" s="549"/>
      <c r="K28" s="549"/>
      <c r="L28" s="549"/>
      <c r="M28" s="549"/>
      <c r="N28" s="549"/>
      <c r="O28" s="549"/>
      <c r="P28" s="549"/>
      <c r="Q28" s="549"/>
      <c r="R28" s="549"/>
      <c r="S28" s="549"/>
      <c r="T28" s="549"/>
      <c r="U28" s="549"/>
      <c r="V28" s="549"/>
      <c r="W28" s="549"/>
      <c r="X28" s="549"/>
      <c r="Y28" s="549"/>
      <c r="Z28" s="549"/>
      <c r="AA28" s="549"/>
      <c r="AB28" s="549"/>
      <c r="AC28" s="549"/>
      <c r="AD28" s="549"/>
      <c r="AE28" s="549"/>
      <c r="AF28" s="549"/>
      <c r="AG28" s="549"/>
      <c r="AH28" s="549"/>
      <c r="AI28" s="549"/>
      <c r="AJ28" s="549"/>
      <c r="AK28" s="549"/>
      <c r="AL28" s="549"/>
      <c r="AM28" s="549"/>
      <c r="AN28" s="549"/>
      <c r="AO28" s="549"/>
      <c r="AP28" s="549"/>
      <c r="AQ28" s="549"/>
      <c r="AR28" s="549"/>
      <c r="AS28" s="549"/>
      <c r="AT28" s="549"/>
      <c r="AU28" s="549"/>
      <c r="AV28" s="549"/>
      <c r="AW28" s="549"/>
      <c r="AX28" s="549"/>
      <c r="AY28" s="549"/>
      <c r="AZ28" s="549"/>
      <c r="BA28" s="549"/>
      <c r="BB28" s="549"/>
      <c r="BC28" s="549"/>
      <c r="BD28" s="549"/>
      <c r="BE28" s="549"/>
      <c r="BF28" s="549"/>
      <c r="BG28" s="549"/>
      <c r="BH28" s="549"/>
      <c r="BI28" s="549"/>
      <c r="BJ28" s="549"/>
      <c r="BK28" s="549"/>
      <c r="BL28" s="549"/>
      <c r="BM28" s="549"/>
      <c r="BN28" s="549"/>
      <c r="BO28" s="549"/>
      <c r="BP28" s="549"/>
      <c r="BQ28" s="549"/>
      <c r="BR28" s="549"/>
      <c r="BS28" s="549"/>
      <c r="BT28" s="549"/>
      <c r="BU28" s="549"/>
      <c r="BV28" s="549"/>
      <c r="BW28" s="549"/>
      <c r="BX28" s="549"/>
      <c r="BY28" s="549"/>
      <c r="BZ28" s="549"/>
      <c r="CA28" s="549"/>
      <c r="CB28" s="549"/>
      <c r="CC28" s="549"/>
      <c r="CD28" s="549"/>
      <c r="CE28" s="549"/>
      <c r="CF28" s="549"/>
      <c r="CG28" s="549"/>
      <c r="CH28" s="549"/>
      <c r="CI28" s="549"/>
      <c r="CJ28" s="549"/>
      <c r="CK28" s="549"/>
      <c r="CL28" s="549"/>
      <c r="CM28" s="549"/>
      <c r="CN28" s="549"/>
      <c r="CO28" s="549"/>
      <c r="CP28" s="549"/>
      <c r="CQ28" s="549"/>
      <c r="CR28" s="549"/>
      <c r="CS28" s="549"/>
      <c r="CT28" s="549"/>
      <c r="CU28" s="549"/>
      <c r="CV28" s="549"/>
      <c r="CW28" s="549"/>
      <c r="CX28" s="549"/>
      <c r="CY28" s="549"/>
      <c r="CZ28" s="549"/>
      <c r="DA28" s="549"/>
      <c r="DB28" s="549"/>
      <c r="DC28" s="549"/>
      <c r="DD28" s="549"/>
      <c r="DE28" s="549"/>
      <c r="DF28" s="549"/>
      <c r="DG28" s="549"/>
      <c r="DH28" s="549"/>
      <c r="DI28" s="549"/>
      <c r="DJ28" s="549"/>
      <c r="DK28" s="549"/>
      <c r="DL28" s="549"/>
      <c r="DM28" s="549"/>
      <c r="DN28" s="549"/>
      <c r="DO28" s="549"/>
      <c r="DP28" s="549"/>
      <c r="DQ28" s="549"/>
      <c r="DR28" s="549"/>
      <c r="DS28" s="549"/>
      <c r="DT28" s="549"/>
      <c r="DU28" s="549"/>
      <c r="DV28" s="549"/>
      <c r="DW28" s="549"/>
      <c r="DX28" s="549"/>
      <c r="DY28" s="549"/>
      <c r="DZ28" s="549"/>
      <c r="EA28" s="549"/>
      <c r="EB28" s="549"/>
      <c r="EC28" s="549"/>
      <c r="ED28" s="549"/>
      <c r="EE28" s="549"/>
      <c r="EF28" s="549"/>
      <c r="EG28" s="549"/>
      <c r="EH28" s="549"/>
      <c r="EI28" s="549"/>
      <c r="EJ28" s="549"/>
      <c r="EK28" s="549"/>
      <c r="EL28" s="549"/>
      <c r="EM28" s="549"/>
      <c r="EN28" s="549"/>
      <c r="EO28" s="549"/>
      <c r="EP28" s="549"/>
      <c r="EQ28" s="549"/>
      <c r="ER28" s="549"/>
      <c r="ES28" s="549"/>
      <c r="ET28" s="549"/>
      <c r="EU28" s="549"/>
      <c r="EV28" s="549"/>
      <c r="EW28" s="549"/>
      <c r="EX28" s="549"/>
      <c r="EY28" s="549"/>
      <c r="EZ28" s="549"/>
      <c r="FA28" s="549"/>
      <c r="FB28" s="549"/>
      <c r="FC28" s="549"/>
      <c r="FD28" s="549"/>
      <c r="FE28" s="549"/>
      <c r="FF28" s="549"/>
      <c r="FG28" s="549"/>
      <c r="FH28" s="549"/>
      <c r="FI28" s="549"/>
      <c r="FJ28" s="549"/>
      <c r="FK28" s="549"/>
      <c r="FL28" s="549"/>
      <c r="FM28" s="549"/>
      <c r="FN28" s="549"/>
      <c r="FO28" s="549"/>
      <c r="FP28" s="549"/>
      <c r="FQ28" s="549"/>
      <c r="FR28" s="549"/>
      <c r="FS28" s="549"/>
      <c r="FT28" s="549"/>
      <c r="FU28" s="549"/>
      <c r="FV28" s="549"/>
      <c r="FW28" s="549"/>
      <c r="FX28" s="549"/>
      <c r="FY28" s="549"/>
      <c r="FZ28" s="549"/>
      <c r="GA28" s="549"/>
      <c r="GB28" s="549"/>
      <c r="GC28" s="549"/>
      <c r="GD28" s="549"/>
      <c r="GE28" s="549"/>
      <c r="GF28" s="549"/>
      <c r="GG28" s="549"/>
      <c r="GH28" s="549"/>
      <c r="GI28" s="549"/>
      <c r="GJ28" s="549"/>
      <c r="GK28" s="549"/>
      <c r="GL28" s="549"/>
      <c r="GM28" s="549"/>
      <c r="GN28" s="549"/>
      <c r="GO28" s="549"/>
      <c r="GP28" s="549"/>
      <c r="GQ28" s="549"/>
      <c r="GR28" s="549"/>
      <c r="GS28" s="549"/>
      <c r="GT28" s="549"/>
      <c r="GU28" s="549"/>
      <c r="GV28" s="549"/>
      <c r="GW28" s="549"/>
      <c r="GX28" s="549"/>
      <c r="GY28" s="549"/>
      <c r="GZ28" s="549"/>
      <c r="HA28" s="549"/>
    </row>
    <row r="29" spans="2:209" x14ac:dyDescent="0.25">
      <c r="B29" s="664"/>
      <c r="C29" s="665"/>
      <c r="D29" s="670" t="s">
        <v>269</v>
      </c>
      <c r="E29" s="671"/>
      <c r="F29" s="563"/>
    </row>
    <row r="30" spans="2:209" ht="15.75" thickBot="1" x14ac:dyDescent="0.3">
      <c r="B30" s="666"/>
      <c r="C30" s="667"/>
      <c r="D30" s="672" t="s">
        <v>185</v>
      </c>
      <c r="E30" s="673"/>
      <c r="F30" s="564"/>
    </row>
    <row r="31" spans="2:209" s="561" customFormat="1" x14ac:dyDescent="0.25">
      <c r="B31" s="662" t="s">
        <v>277</v>
      </c>
      <c r="C31" s="663"/>
      <c r="D31" s="668" t="s">
        <v>270</v>
      </c>
      <c r="E31" s="669"/>
      <c r="F31" s="562"/>
      <c r="G31" s="549"/>
      <c r="H31" s="549"/>
      <c r="I31" s="549"/>
      <c r="J31" s="549"/>
      <c r="K31" s="549"/>
      <c r="L31" s="549"/>
      <c r="M31" s="549"/>
      <c r="N31" s="549"/>
      <c r="O31" s="549"/>
      <c r="P31" s="549"/>
      <c r="Q31" s="549"/>
      <c r="R31" s="549"/>
      <c r="S31" s="549"/>
      <c r="T31" s="549"/>
      <c r="U31" s="549"/>
      <c r="V31" s="549"/>
      <c r="W31" s="549"/>
      <c r="X31" s="549"/>
      <c r="Y31" s="549"/>
      <c r="Z31" s="549"/>
      <c r="AA31" s="549"/>
      <c r="AB31" s="549"/>
      <c r="AC31" s="549"/>
      <c r="AD31" s="549"/>
      <c r="AE31" s="549"/>
      <c r="AF31" s="549"/>
      <c r="AG31" s="549"/>
      <c r="AH31" s="549"/>
      <c r="AI31" s="549"/>
      <c r="AJ31" s="549"/>
      <c r="AK31" s="549"/>
      <c r="AL31" s="549"/>
      <c r="AM31" s="549"/>
      <c r="AN31" s="549"/>
      <c r="AO31" s="549"/>
      <c r="AP31" s="549"/>
      <c r="AQ31" s="549"/>
      <c r="AR31" s="549"/>
      <c r="AS31" s="549"/>
      <c r="AT31" s="549"/>
      <c r="AU31" s="549"/>
      <c r="AV31" s="549"/>
      <c r="AW31" s="549"/>
      <c r="AX31" s="549"/>
      <c r="AY31" s="549"/>
      <c r="AZ31" s="549"/>
      <c r="BA31" s="549"/>
      <c r="BB31" s="549"/>
      <c r="BC31" s="549"/>
      <c r="BD31" s="549"/>
      <c r="BE31" s="549"/>
      <c r="BF31" s="549"/>
      <c r="BG31" s="549"/>
      <c r="BH31" s="549"/>
      <c r="BI31" s="549"/>
      <c r="BJ31" s="549"/>
      <c r="BK31" s="549"/>
      <c r="BL31" s="549"/>
      <c r="BM31" s="549"/>
      <c r="BN31" s="549"/>
      <c r="BO31" s="549"/>
      <c r="BP31" s="549"/>
      <c r="BQ31" s="549"/>
      <c r="BR31" s="549"/>
      <c r="BS31" s="549"/>
      <c r="BT31" s="549"/>
      <c r="BU31" s="549"/>
      <c r="BV31" s="549"/>
      <c r="BW31" s="549"/>
      <c r="BX31" s="549"/>
      <c r="BY31" s="549"/>
      <c r="BZ31" s="549"/>
      <c r="CA31" s="549"/>
      <c r="CB31" s="549"/>
      <c r="CC31" s="549"/>
      <c r="CD31" s="549"/>
      <c r="CE31" s="549"/>
      <c r="CF31" s="549"/>
      <c r="CG31" s="549"/>
      <c r="CH31" s="549"/>
      <c r="CI31" s="549"/>
      <c r="CJ31" s="549"/>
      <c r="CK31" s="549"/>
      <c r="CL31" s="549"/>
      <c r="CM31" s="549"/>
      <c r="CN31" s="549"/>
      <c r="CO31" s="549"/>
      <c r="CP31" s="549"/>
      <c r="CQ31" s="549"/>
      <c r="CR31" s="549"/>
      <c r="CS31" s="549"/>
      <c r="CT31" s="549"/>
      <c r="CU31" s="549"/>
      <c r="CV31" s="549"/>
      <c r="CW31" s="549"/>
      <c r="CX31" s="549"/>
      <c r="CY31" s="549"/>
      <c r="CZ31" s="549"/>
      <c r="DA31" s="549"/>
      <c r="DB31" s="549"/>
      <c r="DC31" s="549"/>
      <c r="DD31" s="549"/>
      <c r="DE31" s="549"/>
      <c r="DF31" s="549"/>
      <c r="DG31" s="549"/>
      <c r="DH31" s="549"/>
      <c r="DI31" s="549"/>
      <c r="DJ31" s="549"/>
      <c r="DK31" s="549"/>
      <c r="DL31" s="549"/>
      <c r="DM31" s="549"/>
      <c r="DN31" s="549"/>
      <c r="DO31" s="549"/>
      <c r="DP31" s="549"/>
      <c r="DQ31" s="549"/>
      <c r="DR31" s="549"/>
      <c r="DS31" s="549"/>
      <c r="DT31" s="549"/>
      <c r="DU31" s="549"/>
      <c r="DV31" s="549"/>
      <c r="DW31" s="549"/>
      <c r="DX31" s="549"/>
      <c r="DY31" s="549"/>
      <c r="DZ31" s="549"/>
      <c r="EA31" s="549"/>
      <c r="EB31" s="549"/>
      <c r="EC31" s="549"/>
      <c r="ED31" s="549"/>
      <c r="EE31" s="549"/>
      <c r="EF31" s="549"/>
      <c r="EG31" s="549"/>
      <c r="EH31" s="549"/>
      <c r="EI31" s="549"/>
      <c r="EJ31" s="549"/>
      <c r="EK31" s="549"/>
      <c r="EL31" s="549"/>
      <c r="EM31" s="549"/>
      <c r="EN31" s="549"/>
      <c r="EO31" s="549"/>
      <c r="EP31" s="549"/>
      <c r="EQ31" s="549"/>
      <c r="ER31" s="549"/>
      <c r="ES31" s="549"/>
      <c r="ET31" s="549"/>
      <c r="EU31" s="549"/>
      <c r="EV31" s="549"/>
      <c r="EW31" s="549"/>
      <c r="EX31" s="549"/>
      <c r="EY31" s="549"/>
      <c r="EZ31" s="549"/>
      <c r="FA31" s="549"/>
      <c r="FB31" s="549"/>
      <c r="FC31" s="549"/>
      <c r="FD31" s="549"/>
      <c r="FE31" s="549"/>
      <c r="FF31" s="549"/>
      <c r="FG31" s="549"/>
      <c r="FH31" s="549"/>
      <c r="FI31" s="549"/>
      <c r="FJ31" s="549"/>
      <c r="FK31" s="549"/>
      <c r="FL31" s="549"/>
      <c r="FM31" s="549"/>
      <c r="FN31" s="549"/>
      <c r="FO31" s="549"/>
      <c r="FP31" s="549"/>
      <c r="FQ31" s="549"/>
      <c r="FR31" s="549"/>
      <c r="FS31" s="549"/>
      <c r="FT31" s="549"/>
      <c r="FU31" s="549"/>
      <c r="FV31" s="549"/>
      <c r="FW31" s="549"/>
      <c r="FX31" s="549"/>
      <c r="FY31" s="549"/>
      <c r="FZ31" s="549"/>
      <c r="GA31" s="549"/>
      <c r="GB31" s="549"/>
      <c r="GC31" s="549"/>
      <c r="GD31" s="549"/>
      <c r="GE31" s="549"/>
      <c r="GF31" s="549"/>
      <c r="GG31" s="549"/>
      <c r="GH31" s="549"/>
      <c r="GI31" s="549"/>
      <c r="GJ31" s="549"/>
      <c r="GK31" s="549"/>
      <c r="GL31" s="549"/>
      <c r="GM31" s="549"/>
      <c r="GN31" s="549"/>
      <c r="GO31" s="549"/>
      <c r="GP31" s="549"/>
      <c r="GQ31" s="549"/>
      <c r="GR31" s="549"/>
      <c r="GS31" s="549"/>
      <c r="GT31" s="549"/>
      <c r="GU31" s="549"/>
      <c r="GV31" s="549"/>
      <c r="GW31" s="549"/>
      <c r="GX31" s="549"/>
      <c r="GY31" s="549"/>
      <c r="GZ31" s="549"/>
      <c r="HA31" s="549"/>
    </row>
    <row r="32" spans="2:209" x14ac:dyDescent="0.25">
      <c r="B32" s="664"/>
      <c r="C32" s="665"/>
      <c r="D32" s="670" t="s">
        <v>269</v>
      </c>
      <c r="E32" s="671"/>
      <c r="F32" s="563"/>
    </row>
    <row r="33" spans="1:209" ht="15.75" thickBot="1" x14ac:dyDescent="0.3">
      <c r="B33" s="666"/>
      <c r="C33" s="667"/>
      <c r="D33" s="672" t="s">
        <v>185</v>
      </c>
      <c r="E33" s="673"/>
      <c r="F33" s="564"/>
    </row>
    <row r="34" spans="1:209" s="561" customFormat="1" x14ac:dyDescent="0.25">
      <c r="B34" s="662" t="s">
        <v>312</v>
      </c>
      <c r="C34" s="663"/>
      <c r="D34" s="668" t="s">
        <v>270</v>
      </c>
      <c r="E34" s="669"/>
      <c r="F34" s="562"/>
      <c r="G34" s="549"/>
      <c r="H34" s="549"/>
      <c r="I34" s="549"/>
      <c r="J34" s="549"/>
      <c r="K34" s="549"/>
      <c r="L34" s="549"/>
      <c r="M34" s="549"/>
      <c r="N34" s="549"/>
      <c r="O34" s="549"/>
      <c r="P34" s="549"/>
      <c r="Q34" s="549"/>
      <c r="R34" s="549"/>
      <c r="S34" s="549"/>
      <c r="T34" s="549"/>
      <c r="U34" s="549"/>
      <c r="V34" s="549"/>
      <c r="W34" s="549"/>
      <c r="X34" s="549"/>
      <c r="Y34" s="549"/>
      <c r="Z34" s="549"/>
      <c r="AA34" s="549"/>
      <c r="AB34" s="549"/>
      <c r="AC34" s="549"/>
      <c r="AD34" s="549"/>
      <c r="AE34" s="549"/>
      <c r="AF34" s="549"/>
      <c r="AG34" s="549"/>
      <c r="AH34" s="549"/>
      <c r="AI34" s="549"/>
      <c r="AJ34" s="549"/>
      <c r="AK34" s="549"/>
      <c r="AL34" s="549"/>
      <c r="AM34" s="549"/>
      <c r="AN34" s="549"/>
      <c r="AO34" s="549"/>
      <c r="AP34" s="549"/>
      <c r="AQ34" s="549"/>
      <c r="AR34" s="549"/>
      <c r="AS34" s="549"/>
      <c r="AT34" s="549"/>
      <c r="AU34" s="549"/>
      <c r="AV34" s="549"/>
      <c r="AW34" s="549"/>
      <c r="AX34" s="549"/>
      <c r="AY34" s="549"/>
      <c r="AZ34" s="549"/>
      <c r="BA34" s="549"/>
      <c r="BB34" s="549"/>
      <c r="BC34" s="549"/>
      <c r="BD34" s="549"/>
      <c r="BE34" s="549"/>
      <c r="BF34" s="549"/>
      <c r="BG34" s="549"/>
      <c r="BH34" s="549"/>
      <c r="BI34" s="549"/>
      <c r="BJ34" s="549"/>
      <c r="BK34" s="549"/>
      <c r="BL34" s="549"/>
      <c r="BM34" s="549"/>
      <c r="BN34" s="549"/>
      <c r="BO34" s="549"/>
      <c r="BP34" s="549"/>
      <c r="BQ34" s="549"/>
      <c r="BR34" s="549"/>
      <c r="BS34" s="549"/>
      <c r="BT34" s="549"/>
      <c r="BU34" s="549"/>
      <c r="BV34" s="549"/>
      <c r="BW34" s="549"/>
      <c r="BX34" s="549"/>
      <c r="BY34" s="549"/>
      <c r="BZ34" s="549"/>
      <c r="CA34" s="549"/>
      <c r="CB34" s="549"/>
      <c r="CC34" s="549"/>
      <c r="CD34" s="549"/>
      <c r="CE34" s="549"/>
      <c r="CF34" s="549"/>
      <c r="CG34" s="549"/>
      <c r="CH34" s="549"/>
      <c r="CI34" s="549"/>
      <c r="CJ34" s="549"/>
      <c r="CK34" s="549"/>
      <c r="CL34" s="549"/>
      <c r="CM34" s="549"/>
      <c r="CN34" s="549"/>
      <c r="CO34" s="549"/>
      <c r="CP34" s="549"/>
      <c r="CQ34" s="549"/>
      <c r="CR34" s="549"/>
      <c r="CS34" s="549"/>
      <c r="CT34" s="549"/>
      <c r="CU34" s="549"/>
      <c r="CV34" s="549"/>
      <c r="CW34" s="549"/>
      <c r="CX34" s="549"/>
      <c r="CY34" s="549"/>
      <c r="CZ34" s="549"/>
      <c r="DA34" s="549"/>
      <c r="DB34" s="549"/>
      <c r="DC34" s="549"/>
      <c r="DD34" s="549"/>
      <c r="DE34" s="549"/>
      <c r="DF34" s="549"/>
      <c r="DG34" s="549"/>
      <c r="DH34" s="549"/>
      <c r="DI34" s="549"/>
      <c r="DJ34" s="549"/>
      <c r="DK34" s="549"/>
      <c r="DL34" s="549"/>
      <c r="DM34" s="549"/>
      <c r="DN34" s="549"/>
      <c r="DO34" s="549"/>
      <c r="DP34" s="549"/>
      <c r="DQ34" s="549"/>
      <c r="DR34" s="549"/>
      <c r="DS34" s="549"/>
      <c r="DT34" s="549"/>
      <c r="DU34" s="549"/>
      <c r="DV34" s="549"/>
      <c r="DW34" s="549"/>
      <c r="DX34" s="549"/>
      <c r="DY34" s="549"/>
      <c r="DZ34" s="549"/>
      <c r="EA34" s="549"/>
      <c r="EB34" s="549"/>
      <c r="EC34" s="549"/>
      <c r="ED34" s="549"/>
      <c r="EE34" s="549"/>
      <c r="EF34" s="549"/>
      <c r="EG34" s="549"/>
      <c r="EH34" s="549"/>
      <c r="EI34" s="549"/>
      <c r="EJ34" s="549"/>
      <c r="EK34" s="549"/>
      <c r="EL34" s="549"/>
      <c r="EM34" s="549"/>
      <c r="EN34" s="549"/>
      <c r="EO34" s="549"/>
      <c r="EP34" s="549"/>
      <c r="EQ34" s="549"/>
      <c r="ER34" s="549"/>
      <c r="ES34" s="549"/>
      <c r="ET34" s="549"/>
      <c r="EU34" s="549"/>
      <c r="EV34" s="549"/>
      <c r="EW34" s="549"/>
      <c r="EX34" s="549"/>
      <c r="EY34" s="549"/>
      <c r="EZ34" s="549"/>
      <c r="FA34" s="549"/>
      <c r="FB34" s="549"/>
      <c r="FC34" s="549"/>
      <c r="FD34" s="549"/>
      <c r="FE34" s="549"/>
      <c r="FF34" s="549"/>
      <c r="FG34" s="549"/>
      <c r="FH34" s="549"/>
      <c r="FI34" s="549"/>
      <c r="FJ34" s="549"/>
      <c r="FK34" s="549"/>
      <c r="FL34" s="549"/>
      <c r="FM34" s="549"/>
      <c r="FN34" s="549"/>
      <c r="FO34" s="549"/>
      <c r="FP34" s="549"/>
      <c r="FQ34" s="549"/>
      <c r="FR34" s="549"/>
      <c r="FS34" s="549"/>
      <c r="FT34" s="549"/>
      <c r="FU34" s="549"/>
      <c r="FV34" s="549"/>
      <c r="FW34" s="549"/>
      <c r="FX34" s="549"/>
      <c r="FY34" s="549"/>
      <c r="FZ34" s="549"/>
      <c r="GA34" s="549"/>
      <c r="GB34" s="549"/>
      <c r="GC34" s="549"/>
      <c r="GD34" s="549"/>
      <c r="GE34" s="549"/>
      <c r="GF34" s="549"/>
      <c r="GG34" s="549"/>
      <c r="GH34" s="549"/>
      <c r="GI34" s="549"/>
      <c r="GJ34" s="549"/>
      <c r="GK34" s="549"/>
      <c r="GL34" s="549"/>
      <c r="GM34" s="549"/>
      <c r="GN34" s="549"/>
      <c r="GO34" s="549"/>
      <c r="GP34" s="549"/>
      <c r="GQ34" s="549"/>
      <c r="GR34" s="549"/>
      <c r="GS34" s="549"/>
      <c r="GT34" s="549"/>
      <c r="GU34" s="549"/>
      <c r="GV34" s="549"/>
      <c r="GW34" s="549"/>
      <c r="GX34" s="549"/>
      <c r="GY34" s="549"/>
      <c r="GZ34" s="549"/>
      <c r="HA34" s="549"/>
    </row>
    <row r="35" spans="1:209" x14ac:dyDescent="0.25">
      <c r="B35" s="664"/>
      <c r="C35" s="665"/>
      <c r="D35" s="670" t="s">
        <v>269</v>
      </c>
      <c r="E35" s="671"/>
      <c r="F35" s="563"/>
    </row>
    <row r="36" spans="1:209" ht="15.75" thickBot="1" x14ac:dyDescent="0.3">
      <c r="B36" s="666"/>
      <c r="C36" s="667"/>
      <c r="D36" s="672" t="s">
        <v>185</v>
      </c>
      <c r="E36" s="673"/>
      <c r="F36" s="564"/>
    </row>
    <row r="38" spans="1:209" ht="15.75" thickBot="1" x14ac:dyDescent="0.3"/>
    <row r="39" spans="1:209" ht="28.5" customHeight="1" thickBot="1" x14ac:dyDescent="0.3">
      <c r="B39" s="700" t="s">
        <v>472</v>
      </c>
      <c r="C39" s="701"/>
      <c r="D39" s="701"/>
      <c r="E39" s="701"/>
      <c r="F39" s="701"/>
      <c r="G39" s="701"/>
      <c r="H39" s="701"/>
      <c r="I39" s="701"/>
      <c r="J39" s="702"/>
    </row>
    <row r="40" spans="1:209" ht="409.5" customHeight="1" x14ac:dyDescent="0.25">
      <c r="A40" s="674"/>
      <c r="B40" s="674"/>
      <c r="C40" s="696" t="s">
        <v>527</v>
      </c>
      <c r="D40" s="696"/>
      <c r="E40" s="696"/>
      <c r="F40" s="696"/>
      <c r="G40" s="696"/>
      <c r="H40" s="696"/>
      <c r="I40" s="696"/>
      <c r="J40" s="698"/>
    </row>
    <row r="41" spans="1:209" ht="79.5" customHeight="1" x14ac:dyDescent="0.25">
      <c r="A41" s="674"/>
      <c r="B41" s="674"/>
      <c r="C41" s="697"/>
      <c r="D41" s="697"/>
      <c r="E41" s="697"/>
      <c r="F41" s="697"/>
      <c r="G41" s="697"/>
      <c r="H41" s="697"/>
      <c r="I41" s="697"/>
      <c r="J41" s="699"/>
    </row>
  </sheetData>
  <sheetProtection algorithmName="SHA-512" hashValue="dMXOcL/5LGZ4ZnVOARvTJCWnBtfhdzVM4VTuSu4rMSOCvRRSPqTdO+y80eUHG8txqPc/1eYXRYFrTT2v0gAX0g==" saltValue="7a4jwDcDswCPjE+S0yl62w==" spinCount="100000" sheet="1" objects="1" scenarios="1"/>
  <mergeCells count="49">
    <mergeCell ref="A40:B41"/>
    <mergeCell ref="C40:I41"/>
    <mergeCell ref="J40:J41"/>
    <mergeCell ref="B39:J39"/>
    <mergeCell ref="B10:C12"/>
    <mergeCell ref="D10:E10"/>
    <mergeCell ref="D11:E11"/>
    <mergeCell ref="D12:E12"/>
    <mergeCell ref="B13:C15"/>
    <mergeCell ref="D13:E13"/>
    <mergeCell ref="D14:E14"/>
    <mergeCell ref="D15:E15"/>
    <mergeCell ref="B22:C24"/>
    <mergeCell ref="D22:E22"/>
    <mergeCell ref="D23:E23"/>
    <mergeCell ref="D24:E24"/>
    <mergeCell ref="B25:C27"/>
    <mergeCell ref="D25:E25"/>
    <mergeCell ref="A1:A9"/>
    <mergeCell ref="B1:C1"/>
    <mergeCell ref="D1:E1"/>
    <mergeCell ref="B4:E4"/>
    <mergeCell ref="B5:D5"/>
    <mergeCell ref="B6:D6"/>
    <mergeCell ref="B7:D7"/>
    <mergeCell ref="B8:D8"/>
    <mergeCell ref="B9:E9"/>
    <mergeCell ref="D26:E26"/>
    <mergeCell ref="D27:E27"/>
    <mergeCell ref="B16:C18"/>
    <mergeCell ref="D16:E16"/>
    <mergeCell ref="D17:E17"/>
    <mergeCell ref="D18:E18"/>
    <mergeCell ref="B19:C21"/>
    <mergeCell ref="D19:E19"/>
    <mergeCell ref="D20:E20"/>
    <mergeCell ref="D21:E21"/>
    <mergeCell ref="B34:C36"/>
    <mergeCell ref="D34:E34"/>
    <mergeCell ref="D35:E35"/>
    <mergeCell ref="D36:E36"/>
    <mergeCell ref="B28:C30"/>
    <mergeCell ref="D28:E28"/>
    <mergeCell ref="D29:E29"/>
    <mergeCell ref="D30:E30"/>
    <mergeCell ref="B31:C33"/>
    <mergeCell ref="D31:E31"/>
    <mergeCell ref="D32:E32"/>
    <mergeCell ref="D33:E3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>
                <anchor moveWithCells="1">
                  <from>
                    <xdr:col>2</xdr:col>
                    <xdr:colOff>590550</xdr:colOff>
                    <xdr:row>3</xdr:row>
                    <xdr:rowOff>95250</xdr:rowOff>
                  </from>
                  <to>
                    <xdr:col>3</xdr:col>
                    <xdr:colOff>819150</xdr:colOff>
                    <xdr:row>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>
                <anchor moveWithCells="1" sizeWithCells="1">
                  <from>
                    <xdr:col>1</xdr:col>
                    <xdr:colOff>228600</xdr:colOff>
                    <xdr:row>1</xdr:row>
                    <xdr:rowOff>114300</xdr:rowOff>
                  </from>
                  <to>
                    <xdr:col>2</xdr:col>
                    <xdr:colOff>495300</xdr:colOff>
                    <xdr:row>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>
                <anchor moveWithCells="1" sizeWithCells="1">
                  <from>
                    <xdr:col>3</xdr:col>
                    <xdr:colOff>1304925</xdr:colOff>
                    <xdr:row>1</xdr:row>
                    <xdr:rowOff>152400</xdr:rowOff>
                  </from>
                  <to>
                    <xdr:col>4</xdr:col>
                    <xdr:colOff>304800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>
                <anchor moveWithCells="1" sizeWithCells="1">
                  <from>
                    <xdr:col>2</xdr:col>
                    <xdr:colOff>638175</xdr:colOff>
                    <xdr:row>1</xdr:row>
                    <xdr:rowOff>123825</xdr:rowOff>
                  </from>
                  <to>
                    <xdr:col>2</xdr:col>
                    <xdr:colOff>857250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>
                <anchor moveWithCells="1" sizeWithCells="1">
                  <from>
                    <xdr:col>3</xdr:col>
                    <xdr:colOff>1295400</xdr:colOff>
                    <xdr:row>3</xdr:row>
                    <xdr:rowOff>133350</xdr:rowOff>
                  </from>
                  <to>
                    <xdr:col>4</xdr:col>
                    <xdr:colOff>676275</xdr:colOff>
                    <xdr:row>3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Button 6">
              <controlPr defaultSize="0" print="0" autoFill="0" autoPict="0">
                <anchor moveWithCells="1" sizeWithCells="1">
                  <from>
                    <xdr:col>1</xdr:col>
                    <xdr:colOff>238125</xdr:colOff>
                    <xdr:row>3</xdr:row>
                    <xdr:rowOff>161925</xdr:rowOff>
                  </from>
                  <to>
                    <xdr:col>1</xdr:col>
                    <xdr:colOff>857250</xdr:colOff>
                    <xdr:row>3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>
                <anchor moveWithCells="1" sizeWithCells="1">
                  <from>
                    <xdr:col>7</xdr:col>
                    <xdr:colOff>695325</xdr:colOff>
                    <xdr:row>39</xdr:row>
                    <xdr:rowOff>1857375</xdr:rowOff>
                  </from>
                  <to>
                    <xdr:col>8</xdr:col>
                    <xdr:colOff>228600</xdr:colOff>
                    <xdr:row>39</xdr:row>
                    <xdr:rowOff>2171700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Button 9">
              <controlPr defaultSize="0" print="0" autoFill="0" autoPict="0">
                <anchor moveWithCells="1" sizeWithCells="1">
                  <from>
                    <xdr:col>6</xdr:col>
                    <xdr:colOff>942975</xdr:colOff>
                    <xdr:row>39</xdr:row>
                    <xdr:rowOff>2362200</xdr:rowOff>
                  </from>
                  <to>
                    <xdr:col>7</xdr:col>
                    <xdr:colOff>847725</xdr:colOff>
                    <xdr:row>39</xdr:row>
                    <xdr:rowOff>2714625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Button 10">
              <controlPr defaultSize="0" print="0" autoFill="0" autoPict="0">
                <anchor moveWithCells="1" sizeWithCells="1">
                  <from>
                    <xdr:col>2</xdr:col>
                    <xdr:colOff>609600</xdr:colOff>
                    <xdr:row>8</xdr:row>
                    <xdr:rowOff>19050</xdr:rowOff>
                  </from>
                  <to>
                    <xdr:col>3</xdr:col>
                    <xdr:colOff>809625</xdr:colOff>
                    <xdr:row>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Button 11">
              <controlPr defaultSize="0" print="0" autoFill="0" autoPict="0">
                <anchor moveWithCells="1" sizeWithCells="1">
                  <from>
                    <xdr:col>3</xdr:col>
                    <xdr:colOff>466725</xdr:colOff>
                    <xdr:row>40</xdr:row>
                    <xdr:rowOff>285750</xdr:rowOff>
                  </from>
                  <to>
                    <xdr:col>3</xdr:col>
                    <xdr:colOff>1219200</xdr:colOff>
                    <xdr:row>40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Button 12">
              <controlPr defaultSize="0" print="0" autoFill="0" autoPict="0">
                <anchor moveWithCells="1" sizeWithCells="1">
                  <from>
                    <xdr:col>5</xdr:col>
                    <xdr:colOff>142875</xdr:colOff>
                    <xdr:row>0</xdr:row>
                    <xdr:rowOff>95250</xdr:rowOff>
                  </from>
                  <to>
                    <xdr:col>5</xdr:col>
                    <xdr:colOff>1104900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EW85"/>
  <sheetViews>
    <sheetView tabSelected="1" view="pageBreakPreview" zoomScale="55" zoomScaleNormal="100" zoomScaleSheetLayoutView="55" workbookViewId="0">
      <selection activeCell="FL28" sqref="FL28"/>
    </sheetView>
  </sheetViews>
  <sheetFormatPr baseColWidth="10" defaultRowHeight="22.5" customHeight="1" x14ac:dyDescent="0.25"/>
  <cols>
    <col min="1" max="12" width="16.7109375" style="520" customWidth="1"/>
    <col min="13" max="13" width="11.42578125" style="520"/>
    <col min="14" max="14" width="11.42578125" style="520" customWidth="1"/>
    <col min="15" max="18" width="11.42578125" style="520" hidden="1" customWidth="1"/>
    <col min="19" max="19" width="17.140625" style="520" hidden="1" customWidth="1"/>
    <col min="20" max="152" width="13.7109375" style="520" hidden="1" customWidth="1"/>
    <col min="153" max="153" width="11.42578125" style="520" hidden="1" customWidth="1"/>
    <col min="154" max="155" width="11.42578125" style="520" customWidth="1"/>
    <col min="156" max="16384" width="11.42578125" style="520"/>
  </cols>
  <sheetData>
    <row r="1" spans="1:152" ht="22.5" customHeight="1" thickBot="1" x14ac:dyDescent="0.3">
      <c r="A1" s="565"/>
      <c r="B1" s="565"/>
      <c r="C1" s="565"/>
      <c r="D1" s="565"/>
      <c r="E1" s="565"/>
      <c r="F1" s="565"/>
      <c r="G1" s="565"/>
      <c r="H1" s="565"/>
      <c r="I1" s="565"/>
      <c r="J1" s="565"/>
      <c r="K1" s="565"/>
      <c r="L1" s="565"/>
      <c r="S1" s="530" t="s">
        <v>22</v>
      </c>
      <c r="T1" s="531" t="str">
        <f>'Fiche Données'!G4</f>
        <v>RDC</v>
      </c>
      <c r="U1" s="531" t="str">
        <f>'Fiche Données'!H4</f>
        <v>R+1</v>
      </c>
      <c r="V1" s="531" t="str">
        <f>'Fiche Données'!I4</f>
        <v>R+2</v>
      </c>
      <c r="W1" s="531" t="str">
        <f>'Fiche Données'!J4</f>
        <v>R+3</v>
      </c>
      <c r="X1" s="531">
        <f>'Fiche Données'!K4</f>
        <v>0</v>
      </c>
      <c r="Y1" s="531">
        <f>'Fiche Données'!L4</f>
        <v>0</v>
      </c>
      <c r="Z1" s="531">
        <f>'Fiche Données'!M4</f>
        <v>0</v>
      </c>
      <c r="AA1" s="531">
        <f>'Fiche Données'!N4</f>
        <v>0</v>
      </c>
      <c r="AB1" s="531">
        <f>'Fiche Données'!O4</f>
        <v>0</v>
      </c>
      <c r="AC1" s="531">
        <f>'Fiche Données'!P4</f>
        <v>0</v>
      </c>
      <c r="AD1" s="531">
        <f>'Fiche Données'!Q4</f>
        <v>0</v>
      </c>
      <c r="AE1" s="531">
        <f>'Fiche Données'!R4</f>
        <v>0</v>
      </c>
      <c r="AF1" s="531">
        <f>'Fiche Données'!S4</f>
        <v>0</v>
      </c>
      <c r="AG1" s="531">
        <f>'Fiche Données'!T4</f>
        <v>0</v>
      </c>
      <c r="AH1" s="531">
        <f>'Fiche Données'!U4</f>
        <v>0</v>
      </c>
      <c r="AI1" s="531">
        <f>'Fiche Données'!V4</f>
        <v>0</v>
      </c>
      <c r="AJ1" s="531">
        <f>'Fiche Données'!W4</f>
        <v>0</v>
      </c>
      <c r="AK1" s="531">
        <f>'Fiche Données'!X4</f>
        <v>0</v>
      </c>
      <c r="AL1" s="531">
        <f>'Fiche Données'!Y4</f>
        <v>0</v>
      </c>
      <c r="AM1" s="531">
        <f>'Fiche Données'!Z4</f>
        <v>0</v>
      </c>
      <c r="AN1" s="531">
        <f>'Fiche Données'!AA4</f>
        <v>0</v>
      </c>
      <c r="AO1" s="531">
        <f>'Fiche Données'!AB4</f>
        <v>0</v>
      </c>
      <c r="AP1" s="531">
        <f>'Fiche Données'!AC4</f>
        <v>0</v>
      </c>
      <c r="AQ1" s="531">
        <f>'Fiche Données'!AD4</f>
        <v>0</v>
      </c>
      <c r="AR1" s="531">
        <f>'Fiche Données'!AE4</f>
        <v>0</v>
      </c>
      <c r="AS1" s="531">
        <f>'Fiche Données'!AF4</f>
        <v>0</v>
      </c>
      <c r="AT1" s="531">
        <f>'Fiche Données'!AG4</f>
        <v>0</v>
      </c>
      <c r="AU1" s="531">
        <f>'Fiche Données'!AH4</f>
        <v>0</v>
      </c>
      <c r="AV1" s="531">
        <f>'Fiche Données'!AI4</f>
        <v>0</v>
      </c>
      <c r="AW1" s="531">
        <f>'Fiche Données'!AJ4</f>
        <v>0</v>
      </c>
      <c r="AX1" s="531">
        <f>'Fiche Données'!AK4</f>
        <v>0</v>
      </c>
      <c r="AY1" s="531">
        <f>'Fiche Données'!AL4</f>
        <v>0</v>
      </c>
      <c r="AZ1" s="531">
        <f>'Fiche Données'!AM4</f>
        <v>0</v>
      </c>
      <c r="BA1" s="531">
        <f>'Fiche Données'!AN4</f>
        <v>0</v>
      </c>
      <c r="BB1" s="531">
        <f>'Fiche Données'!AO4</f>
        <v>0</v>
      </c>
      <c r="BC1" s="531">
        <f>'Fiche Données'!AP4</f>
        <v>0</v>
      </c>
      <c r="BD1" s="531">
        <f>'Fiche Données'!AQ4</f>
        <v>0</v>
      </c>
      <c r="BE1" s="531">
        <f>'Fiche Données'!AR4</f>
        <v>0</v>
      </c>
      <c r="BF1" s="531">
        <f>'Fiche Données'!AS4</f>
        <v>0</v>
      </c>
      <c r="BG1" s="531">
        <f>'Fiche Données'!AT4</f>
        <v>0</v>
      </c>
      <c r="BH1" s="531">
        <f>'Fiche Données'!AU4</f>
        <v>0</v>
      </c>
      <c r="BI1" s="531">
        <f>'Fiche Données'!AV4</f>
        <v>0</v>
      </c>
      <c r="BJ1" s="531">
        <f>'Fiche Données'!AW4</f>
        <v>0</v>
      </c>
      <c r="BK1" s="531">
        <f>'Fiche Données'!AX4</f>
        <v>0</v>
      </c>
      <c r="BL1" s="531">
        <f>'Fiche Données'!AY4</f>
        <v>0</v>
      </c>
      <c r="BM1" s="531">
        <f>'Fiche Données'!AZ4</f>
        <v>0</v>
      </c>
      <c r="BN1" s="531">
        <f>'Fiche Données'!BA4</f>
        <v>0</v>
      </c>
      <c r="BO1" s="531">
        <f>'Fiche Données'!BB4</f>
        <v>0</v>
      </c>
      <c r="BP1" s="531">
        <f>'Fiche Données'!BC4</f>
        <v>0</v>
      </c>
      <c r="BQ1" s="531">
        <f>'Fiche Données'!BD4</f>
        <v>0</v>
      </c>
      <c r="BR1" s="531">
        <f>'Fiche Données'!BE4</f>
        <v>0</v>
      </c>
      <c r="BS1" s="531">
        <f>'Fiche Données'!BF4</f>
        <v>0</v>
      </c>
      <c r="BT1" s="531">
        <f>'Fiche Données'!BG4</f>
        <v>0</v>
      </c>
      <c r="BU1" s="531">
        <f>'Fiche Données'!BH4</f>
        <v>0</v>
      </c>
      <c r="BV1" s="531">
        <f>'Fiche Données'!BI4</f>
        <v>0</v>
      </c>
      <c r="BW1" s="531">
        <f>'Fiche Données'!BJ4</f>
        <v>0</v>
      </c>
      <c r="BX1" s="531">
        <f>'Fiche Données'!BK4</f>
        <v>0</v>
      </c>
      <c r="BY1" s="531">
        <f>'Fiche Données'!BL4</f>
        <v>0</v>
      </c>
      <c r="BZ1" s="531">
        <f>'Fiche Données'!BM4</f>
        <v>0</v>
      </c>
      <c r="CA1" s="531">
        <f>'Fiche Données'!BN4</f>
        <v>0</v>
      </c>
      <c r="CB1" s="531">
        <f>'Fiche Données'!BO4</f>
        <v>0</v>
      </c>
      <c r="CC1" s="531">
        <f>'Fiche Données'!BP4</f>
        <v>0</v>
      </c>
      <c r="CD1" s="531">
        <f>'Fiche Données'!BQ4</f>
        <v>0</v>
      </c>
      <c r="CE1" s="531">
        <f>'Fiche Données'!BR4</f>
        <v>0</v>
      </c>
      <c r="CF1" s="531">
        <f>'Fiche Données'!BS4</f>
        <v>0</v>
      </c>
      <c r="CG1" s="531">
        <f>'Fiche Données'!BT4</f>
        <v>0</v>
      </c>
      <c r="CH1" s="531">
        <f>'Fiche Données'!BU4</f>
        <v>0</v>
      </c>
      <c r="CI1" s="531">
        <f>'Fiche Données'!BV4</f>
        <v>0</v>
      </c>
      <c r="CJ1" s="531">
        <f>'Fiche Données'!BW4</f>
        <v>0</v>
      </c>
      <c r="CK1" s="531">
        <f>'Fiche Données'!BX4</f>
        <v>0</v>
      </c>
      <c r="CL1" s="531">
        <f>'Fiche Données'!BY4</f>
        <v>0</v>
      </c>
      <c r="CM1" s="531">
        <f>'Fiche Données'!BZ4</f>
        <v>0</v>
      </c>
      <c r="CN1" s="531">
        <f>'Fiche Données'!CA4</f>
        <v>0</v>
      </c>
      <c r="CO1" s="531">
        <f>'Fiche Données'!CB4</f>
        <v>0</v>
      </c>
      <c r="CP1" s="531">
        <f>'Fiche Données'!CC4</f>
        <v>0</v>
      </c>
      <c r="CQ1" s="531">
        <f>'Fiche Données'!CD4</f>
        <v>0</v>
      </c>
      <c r="CR1" s="531">
        <f>'Fiche Données'!CE4</f>
        <v>0</v>
      </c>
      <c r="CS1" s="531">
        <f>'Fiche Données'!CF4</f>
        <v>0</v>
      </c>
      <c r="CT1" s="531">
        <f>'Fiche Données'!CG4</f>
        <v>0</v>
      </c>
      <c r="CU1" s="531">
        <f>'Fiche Données'!CH4</f>
        <v>0</v>
      </c>
      <c r="CV1" s="531">
        <f>'Fiche Données'!CI4</f>
        <v>0</v>
      </c>
      <c r="CW1" s="531">
        <f>'Fiche Données'!CJ4</f>
        <v>0</v>
      </c>
      <c r="CX1" s="531">
        <f>'Fiche Données'!CK4</f>
        <v>0</v>
      </c>
      <c r="CY1" s="531">
        <f>'Fiche Données'!CL4</f>
        <v>0</v>
      </c>
      <c r="CZ1" s="531">
        <f>'Fiche Données'!CM4</f>
        <v>0</v>
      </c>
      <c r="DA1" s="531">
        <f>'Fiche Données'!CN4</f>
        <v>0</v>
      </c>
      <c r="DB1" s="531">
        <f>'Fiche Données'!CO4</f>
        <v>0</v>
      </c>
      <c r="DC1" s="531">
        <f>'Fiche Données'!CP4</f>
        <v>0</v>
      </c>
      <c r="DD1" s="531">
        <f>'Fiche Données'!CQ4</f>
        <v>0</v>
      </c>
      <c r="DE1" s="531">
        <f>'Fiche Données'!CR4</f>
        <v>0</v>
      </c>
      <c r="DF1" s="531">
        <f>'Fiche Données'!CS4</f>
        <v>0</v>
      </c>
      <c r="DG1" s="531">
        <f>'Fiche Données'!CT4</f>
        <v>0</v>
      </c>
      <c r="DH1" s="531">
        <f>'Fiche Données'!CU4</f>
        <v>0</v>
      </c>
      <c r="DI1" s="531">
        <f>'Fiche Données'!CV4</f>
        <v>0</v>
      </c>
      <c r="DJ1" s="531">
        <f>'Fiche Données'!CW4</f>
        <v>0</v>
      </c>
      <c r="DK1" s="531">
        <f>'Fiche Données'!CX4</f>
        <v>0</v>
      </c>
      <c r="DL1" s="531">
        <f>'Fiche Données'!CY4</f>
        <v>0</v>
      </c>
      <c r="DM1" s="531">
        <f>'Fiche Données'!CZ4</f>
        <v>0</v>
      </c>
      <c r="DN1" s="531">
        <f>'Fiche Données'!DA4</f>
        <v>0</v>
      </c>
      <c r="DO1" s="531">
        <f>'Fiche Données'!DB4</f>
        <v>0</v>
      </c>
      <c r="DP1" s="531">
        <f>'Fiche Données'!DC4</f>
        <v>0</v>
      </c>
      <c r="DQ1" s="531">
        <f>'Fiche Données'!DD4</f>
        <v>0</v>
      </c>
      <c r="DR1" s="531">
        <f>'Fiche Données'!DE4</f>
        <v>0</v>
      </c>
      <c r="DS1" s="531">
        <f>'Fiche Données'!DF4</f>
        <v>0</v>
      </c>
      <c r="DT1" s="531">
        <f>'Fiche Données'!DG4</f>
        <v>0</v>
      </c>
      <c r="DU1" s="531">
        <f>'Fiche Données'!DH4</f>
        <v>0</v>
      </c>
      <c r="DV1" s="531">
        <f>'Fiche Données'!DI4</f>
        <v>0</v>
      </c>
      <c r="DW1" s="531">
        <f>'Fiche Données'!DJ4</f>
        <v>0</v>
      </c>
      <c r="DX1" s="531">
        <f>'Fiche Données'!DK4</f>
        <v>0</v>
      </c>
      <c r="DY1" s="531">
        <f>'Fiche Données'!DL4</f>
        <v>0</v>
      </c>
      <c r="DZ1" s="531">
        <f>'Fiche Données'!DM4</f>
        <v>0</v>
      </c>
      <c r="EA1" s="531">
        <f>'Fiche Données'!DN4</f>
        <v>0</v>
      </c>
      <c r="EB1" s="531">
        <f>'Fiche Données'!DO4</f>
        <v>0</v>
      </c>
      <c r="EC1" s="531">
        <f>'Fiche Données'!DP4</f>
        <v>0</v>
      </c>
      <c r="ED1" s="531">
        <f>'Fiche Données'!DQ4</f>
        <v>0</v>
      </c>
      <c r="EE1" s="531">
        <f>'Fiche Données'!DR4</f>
        <v>0</v>
      </c>
      <c r="EF1" s="531">
        <f>'Fiche Données'!DS4</f>
        <v>0</v>
      </c>
      <c r="EG1" s="531">
        <f>'Fiche Données'!DT4</f>
        <v>0</v>
      </c>
      <c r="EH1" s="531">
        <f>'Fiche Données'!DU4</f>
        <v>0</v>
      </c>
      <c r="EI1" s="531">
        <f>'Fiche Données'!DV4</f>
        <v>0</v>
      </c>
      <c r="EJ1" s="531">
        <f>'Fiche Données'!DW4</f>
        <v>0</v>
      </c>
      <c r="EK1" s="531">
        <f>'Fiche Données'!DX4</f>
        <v>0</v>
      </c>
      <c r="EL1" s="531">
        <f>'Fiche Données'!DY4</f>
        <v>0</v>
      </c>
      <c r="EM1" s="531">
        <f>'Fiche Données'!DZ4</f>
        <v>0</v>
      </c>
      <c r="EN1" s="531">
        <f>'Fiche Données'!EA4</f>
        <v>0</v>
      </c>
      <c r="EO1" s="531">
        <f>'Fiche Données'!EB4</f>
        <v>0</v>
      </c>
      <c r="EP1" s="531">
        <f>'Fiche Données'!EC4</f>
        <v>0</v>
      </c>
      <c r="EQ1" s="531">
        <f>'Fiche Données'!ED4</f>
        <v>0</v>
      </c>
      <c r="ER1" s="531">
        <f>'Fiche Données'!EE4</f>
        <v>0</v>
      </c>
      <c r="ES1" s="531">
        <f>'Fiche Données'!EF4</f>
        <v>0</v>
      </c>
      <c r="ET1" s="531">
        <f>'Fiche Données'!EG4</f>
        <v>0</v>
      </c>
      <c r="EU1" s="531">
        <f>'Fiche Données'!EH4</f>
        <v>0</v>
      </c>
      <c r="EV1" s="532">
        <f>'Fiche Données'!EI4</f>
        <v>0</v>
      </c>
    </row>
    <row r="2" spans="1:152" ht="37.5" customHeight="1" x14ac:dyDescent="0.25">
      <c r="A2" s="565"/>
      <c r="B2" s="565"/>
      <c r="C2" s="565"/>
      <c r="D2" s="739" t="s">
        <v>478</v>
      </c>
      <c r="E2" s="739"/>
      <c r="F2" s="739"/>
      <c r="G2" s="739"/>
      <c r="H2" s="739"/>
      <c r="I2" s="739"/>
      <c r="J2" s="739"/>
      <c r="K2" s="739"/>
      <c r="L2" s="739"/>
      <c r="O2" s="746" t="s">
        <v>346</v>
      </c>
      <c r="P2" s="731"/>
      <c r="Q2" s="737" t="s">
        <v>270</v>
      </c>
      <c r="R2" s="719"/>
      <c r="S2" s="536">
        <f>SUM(T2:EV2)</f>
        <v>4500</v>
      </c>
      <c r="T2" s="533">
        <f>'Fiche Données'!G10</f>
        <v>1000</v>
      </c>
      <c r="U2" s="528">
        <f>'Fiche Données'!H10</f>
        <v>2000</v>
      </c>
      <c r="V2" s="528">
        <f>'Fiche Données'!I10</f>
        <v>500</v>
      </c>
      <c r="W2" s="528">
        <f>'Fiche Données'!J10</f>
        <v>1000</v>
      </c>
      <c r="X2" s="528">
        <f>'Fiche Données'!K10</f>
        <v>0</v>
      </c>
      <c r="Y2" s="528">
        <f>'Fiche Données'!L10</f>
        <v>0</v>
      </c>
      <c r="Z2" s="528">
        <f>'Fiche Données'!M10</f>
        <v>0</v>
      </c>
      <c r="AA2" s="528">
        <f>'Fiche Données'!N10</f>
        <v>0</v>
      </c>
      <c r="AB2" s="528">
        <f>'Fiche Données'!O10</f>
        <v>0</v>
      </c>
      <c r="AC2" s="528">
        <f>'Fiche Données'!P10</f>
        <v>0</v>
      </c>
      <c r="AD2" s="528">
        <f>'Fiche Données'!Q10</f>
        <v>0</v>
      </c>
      <c r="AE2" s="528">
        <f>'Fiche Données'!R10</f>
        <v>0</v>
      </c>
      <c r="AF2" s="528">
        <f>'Fiche Données'!S10</f>
        <v>0</v>
      </c>
      <c r="AG2" s="528">
        <f>'Fiche Données'!T10</f>
        <v>0</v>
      </c>
      <c r="AH2" s="528">
        <f>'Fiche Données'!U10</f>
        <v>0</v>
      </c>
      <c r="AI2" s="528">
        <f>'Fiche Données'!V10</f>
        <v>0</v>
      </c>
      <c r="AJ2" s="528">
        <f>'Fiche Données'!W10</f>
        <v>0</v>
      </c>
      <c r="AK2" s="528">
        <f>'Fiche Données'!X10</f>
        <v>0</v>
      </c>
      <c r="AL2" s="528">
        <f>'Fiche Données'!Y10</f>
        <v>0</v>
      </c>
      <c r="AM2" s="528">
        <f>'Fiche Données'!Z10</f>
        <v>0</v>
      </c>
      <c r="AN2" s="528">
        <f>'Fiche Données'!AA10</f>
        <v>0</v>
      </c>
      <c r="AO2" s="528">
        <f>'Fiche Données'!AB10</f>
        <v>0</v>
      </c>
      <c r="AP2" s="528">
        <f>'Fiche Données'!AC10</f>
        <v>0</v>
      </c>
      <c r="AQ2" s="528">
        <f>'Fiche Données'!AD10</f>
        <v>0</v>
      </c>
      <c r="AR2" s="528">
        <f>'Fiche Données'!AE10</f>
        <v>0</v>
      </c>
      <c r="AS2" s="528">
        <f>'Fiche Données'!AF10</f>
        <v>0</v>
      </c>
      <c r="AT2" s="528">
        <f>'Fiche Données'!AG10</f>
        <v>0</v>
      </c>
      <c r="AU2" s="528">
        <f>'Fiche Données'!AH10</f>
        <v>0</v>
      </c>
      <c r="AV2" s="528">
        <f>'Fiche Données'!AI10</f>
        <v>0</v>
      </c>
      <c r="AW2" s="528">
        <f>'Fiche Données'!AJ10</f>
        <v>0</v>
      </c>
      <c r="AX2" s="528">
        <f>'Fiche Données'!AK10</f>
        <v>0</v>
      </c>
      <c r="AY2" s="528">
        <f>'Fiche Données'!AL10</f>
        <v>0</v>
      </c>
      <c r="AZ2" s="528">
        <f>'Fiche Données'!AM10</f>
        <v>0</v>
      </c>
      <c r="BA2" s="528">
        <f>'Fiche Données'!AN10</f>
        <v>0</v>
      </c>
      <c r="BB2" s="528">
        <f>'Fiche Données'!AO10</f>
        <v>0</v>
      </c>
      <c r="BC2" s="528">
        <f>'Fiche Données'!AP10</f>
        <v>0</v>
      </c>
      <c r="BD2" s="528">
        <f>'Fiche Données'!AQ10</f>
        <v>0</v>
      </c>
      <c r="BE2" s="528">
        <f>'Fiche Données'!AR10</f>
        <v>0</v>
      </c>
      <c r="BF2" s="528">
        <f>'Fiche Données'!AS10</f>
        <v>0</v>
      </c>
      <c r="BG2" s="528">
        <f>'Fiche Données'!AT10</f>
        <v>0</v>
      </c>
      <c r="BH2" s="528">
        <f>'Fiche Données'!AU10</f>
        <v>0</v>
      </c>
      <c r="BI2" s="528">
        <f>'Fiche Données'!AV10</f>
        <v>0</v>
      </c>
      <c r="BJ2" s="528">
        <f>'Fiche Données'!AW10</f>
        <v>0</v>
      </c>
      <c r="BK2" s="528">
        <f>'Fiche Données'!AX10</f>
        <v>0</v>
      </c>
      <c r="BL2" s="528">
        <f>'Fiche Données'!AY10</f>
        <v>0</v>
      </c>
      <c r="BM2" s="528">
        <f>'Fiche Données'!AZ10</f>
        <v>0</v>
      </c>
      <c r="BN2" s="528">
        <f>'Fiche Données'!BA10</f>
        <v>0</v>
      </c>
      <c r="BO2" s="528">
        <f>'Fiche Données'!BB10</f>
        <v>0</v>
      </c>
      <c r="BP2" s="528">
        <f>'Fiche Données'!BC10</f>
        <v>0</v>
      </c>
      <c r="BQ2" s="528">
        <f>'Fiche Données'!BD10</f>
        <v>0</v>
      </c>
      <c r="BR2" s="528">
        <f>'Fiche Données'!BE10</f>
        <v>0</v>
      </c>
      <c r="BS2" s="528">
        <f>'Fiche Données'!BF10</f>
        <v>0</v>
      </c>
      <c r="BT2" s="528">
        <f>'Fiche Données'!BG10</f>
        <v>0</v>
      </c>
      <c r="BU2" s="528">
        <f>'Fiche Données'!BH10</f>
        <v>0</v>
      </c>
      <c r="BV2" s="528">
        <f>'Fiche Données'!BI10</f>
        <v>0</v>
      </c>
      <c r="BW2" s="528">
        <f>'Fiche Données'!BJ10</f>
        <v>0</v>
      </c>
      <c r="BX2" s="528">
        <f>'Fiche Données'!BK10</f>
        <v>0</v>
      </c>
      <c r="BY2" s="528">
        <f>'Fiche Données'!BL10</f>
        <v>0</v>
      </c>
      <c r="BZ2" s="528">
        <f>'Fiche Données'!BM10</f>
        <v>0</v>
      </c>
      <c r="CA2" s="528">
        <f>'Fiche Données'!BN10</f>
        <v>0</v>
      </c>
      <c r="CB2" s="528">
        <f>'Fiche Données'!BO10</f>
        <v>0</v>
      </c>
      <c r="CC2" s="528">
        <f>'Fiche Données'!BP10</f>
        <v>0</v>
      </c>
      <c r="CD2" s="528">
        <f>'Fiche Données'!BQ10</f>
        <v>0</v>
      </c>
      <c r="CE2" s="528">
        <f>'Fiche Données'!BR10</f>
        <v>0</v>
      </c>
      <c r="CF2" s="528">
        <f>'Fiche Données'!BS10</f>
        <v>0</v>
      </c>
      <c r="CG2" s="528">
        <f>'Fiche Données'!BT10</f>
        <v>0</v>
      </c>
      <c r="CH2" s="528">
        <f>'Fiche Données'!BU10</f>
        <v>0</v>
      </c>
      <c r="CI2" s="528">
        <f>'Fiche Données'!BV10</f>
        <v>0</v>
      </c>
      <c r="CJ2" s="528">
        <f>'Fiche Données'!BW10</f>
        <v>0</v>
      </c>
      <c r="CK2" s="528">
        <f>'Fiche Données'!BX10</f>
        <v>0</v>
      </c>
      <c r="CL2" s="528">
        <f>'Fiche Données'!BY10</f>
        <v>0</v>
      </c>
      <c r="CM2" s="528">
        <f>'Fiche Données'!BZ10</f>
        <v>0</v>
      </c>
      <c r="CN2" s="528">
        <f>'Fiche Données'!CA10</f>
        <v>0</v>
      </c>
      <c r="CO2" s="528">
        <f>'Fiche Données'!CB10</f>
        <v>0</v>
      </c>
      <c r="CP2" s="528">
        <f>'Fiche Données'!CC10</f>
        <v>0</v>
      </c>
      <c r="CQ2" s="528">
        <f>'Fiche Données'!CD10</f>
        <v>0</v>
      </c>
      <c r="CR2" s="528">
        <f>'Fiche Données'!CE10</f>
        <v>0</v>
      </c>
      <c r="CS2" s="528">
        <f>'Fiche Données'!CF10</f>
        <v>0</v>
      </c>
      <c r="CT2" s="528">
        <f>'Fiche Données'!CG10</f>
        <v>0</v>
      </c>
      <c r="CU2" s="528">
        <f>'Fiche Données'!CH10</f>
        <v>0</v>
      </c>
      <c r="CV2" s="528">
        <f>'Fiche Données'!CI10</f>
        <v>0</v>
      </c>
      <c r="CW2" s="528">
        <f>'Fiche Données'!CJ10</f>
        <v>0</v>
      </c>
      <c r="CX2" s="528">
        <f>'Fiche Données'!CK10</f>
        <v>0</v>
      </c>
      <c r="CY2" s="528">
        <f>'Fiche Données'!CL10</f>
        <v>0</v>
      </c>
      <c r="CZ2" s="528">
        <f>'Fiche Données'!CM10</f>
        <v>0</v>
      </c>
      <c r="DA2" s="528">
        <f>'Fiche Données'!CN10</f>
        <v>0</v>
      </c>
      <c r="DB2" s="528">
        <f>'Fiche Données'!CO10</f>
        <v>0</v>
      </c>
      <c r="DC2" s="528">
        <f>'Fiche Données'!CP10</f>
        <v>0</v>
      </c>
      <c r="DD2" s="528">
        <f>'Fiche Données'!CQ10</f>
        <v>0</v>
      </c>
      <c r="DE2" s="528">
        <f>'Fiche Données'!CR10</f>
        <v>0</v>
      </c>
      <c r="DF2" s="528">
        <f>'Fiche Données'!CS10</f>
        <v>0</v>
      </c>
      <c r="DG2" s="528">
        <f>'Fiche Données'!CT10</f>
        <v>0</v>
      </c>
      <c r="DH2" s="528">
        <f>'Fiche Données'!CU10</f>
        <v>0</v>
      </c>
      <c r="DI2" s="528">
        <f>'Fiche Données'!CV10</f>
        <v>0</v>
      </c>
      <c r="DJ2" s="528">
        <f>'Fiche Données'!CW10</f>
        <v>0</v>
      </c>
      <c r="DK2" s="528">
        <f>'Fiche Données'!CX10</f>
        <v>0</v>
      </c>
      <c r="DL2" s="528">
        <f>'Fiche Données'!CY10</f>
        <v>0</v>
      </c>
      <c r="DM2" s="528">
        <f>'Fiche Données'!CZ10</f>
        <v>0</v>
      </c>
      <c r="DN2" s="528">
        <f>'Fiche Données'!DA10</f>
        <v>0</v>
      </c>
      <c r="DO2" s="528">
        <f>'Fiche Données'!DB10</f>
        <v>0</v>
      </c>
      <c r="DP2" s="528">
        <f>'Fiche Données'!DC10</f>
        <v>0</v>
      </c>
      <c r="DQ2" s="528">
        <f>'Fiche Données'!DD10</f>
        <v>0</v>
      </c>
      <c r="DR2" s="528">
        <f>'Fiche Données'!DE10</f>
        <v>0</v>
      </c>
      <c r="DS2" s="528">
        <f>'Fiche Données'!DF10</f>
        <v>0</v>
      </c>
      <c r="DT2" s="528">
        <f>'Fiche Données'!DG10</f>
        <v>0</v>
      </c>
      <c r="DU2" s="528">
        <f>'Fiche Données'!DH10</f>
        <v>0</v>
      </c>
      <c r="DV2" s="528">
        <f>'Fiche Données'!DI10</f>
        <v>0</v>
      </c>
      <c r="DW2" s="528">
        <f>'Fiche Données'!DJ10</f>
        <v>0</v>
      </c>
      <c r="DX2" s="528">
        <f>'Fiche Données'!DK10</f>
        <v>0</v>
      </c>
      <c r="DY2" s="528">
        <f>'Fiche Données'!DL10</f>
        <v>0</v>
      </c>
      <c r="DZ2" s="528">
        <f>'Fiche Données'!DM10</f>
        <v>0</v>
      </c>
      <c r="EA2" s="528">
        <f>'Fiche Données'!DN10</f>
        <v>0</v>
      </c>
      <c r="EB2" s="528">
        <f>'Fiche Données'!DO10</f>
        <v>0</v>
      </c>
      <c r="EC2" s="528">
        <f>'Fiche Données'!DP10</f>
        <v>0</v>
      </c>
      <c r="ED2" s="528">
        <f>'Fiche Données'!DQ10</f>
        <v>0</v>
      </c>
      <c r="EE2" s="528">
        <f>'Fiche Données'!DR10</f>
        <v>0</v>
      </c>
      <c r="EF2" s="528">
        <f>'Fiche Données'!DS10</f>
        <v>0</v>
      </c>
      <c r="EG2" s="528">
        <f>'Fiche Données'!DT10</f>
        <v>0</v>
      </c>
      <c r="EH2" s="528">
        <f>'Fiche Données'!DU10</f>
        <v>0</v>
      </c>
      <c r="EI2" s="528">
        <f>'Fiche Données'!DV10</f>
        <v>0</v>
      </c>
      <c r="EJ2" s="528">
        <f>'Fiche Données'!DW10</f>
        <v>0</v>
      </c>
      <c r="EK2" s="528">
        <f>'Fiche Données'!DX10</f>
        <v>0</v>
      </c>
      <c r="EL2" s="528">
        <f>'Fiche Données'!DY10</f>
        <v>0</v>
      </c>
      <c r="EM2" s="528">
        <f>'Fiche Données'!DZ10</f>
        <v>0</v>
      </c>
      <c r="EN2" s="528">
        <f>'Fiche Données'!EA10</f>
        <v>0</v>
      </c>
      <c r="EO2" s="528">
        <f>'Fiche Données'!EB10</f>
        <v>0</v>
      </c>
      <c r="EP2" s="528">
        <f>'Fiche Données'!EC10</f>
        <v>0</v>
      </c>
      <c r="EQ2" s="528">
        <f>'Fiche Données'!ED10</f>
        <v>0</v>
      </c>
      <c r="ER2" s="528">
        <f>'Fiche Données'!EE10</f>
        <v>0</v>
      </c>
      <c r="ES2" s="528">
        <f>'Fiche Données'!EF10</f>
        <v>0</v>
      </c>
      <c r="ET2" s="528">
        <f>'Fiche Données'!EG10</f>
        <v>0</v>
      </c>
      <c r="EU2" s="528">
        <f>'Fiche Données'!EH10</f>
        <v>0</v>
      </c>
      <c r="EV2" s="529">
        <f>'Fiche Données'!EI10</f>
        <v>0</v>
      </c>
    </row>
    <row r="3" spans="1:152" ht="22.5" customHeight="1" x14ac:dyDescent="0.25">
      <c r="A3" s="565"/>
      <c r="B3" s="565"/>
      <c r="C3" s="565"/>
      <c r="D3" s="565"/>
      <c r="E3" s="565"/>
      <c r="F3" s="565"/>
      <c r="G3" s="565"/>
      <c r="H3" s="565"/>
      <c r="I3" s="565"/>
      <c r="J3" s="565"/>
      <c r="K3" s="565"/>
      <c r="L3" s="565"/>
      <c r="O3" s="732"/>
      <c r="P3" s="733"/>
      <c r="Q3" s="721" t="s">
        <v>269</v>
      </c>
      <c r="R3" s="722"/>
      <c r="S3" s="537">
        <f t="shared" ref="S3:S62" si="0">SUM(T3:EV3)</f>
        <v>13000</v>
      </c>
      <c r="T3" s="534">
        <f>'Fiche Données'!G11</f>
        <v>3000</v>
      </c>
      <c r="U3" s="522">
        <f>'Fiche Données'!H11</f>
        <v>5500</v>
      </c>
      <c r="V3" s="522">
        <f>'Fiche Données'!I11</f>
        <v>1500</v>
      </c>
      <c r="W3" s="522">
        <f>'Fiche Données'!J11</f>
        <v>3000</v>
      </c>
      <c r="X3" s="522">
        <f>'Fiche Données'!K11</f>
        <v>0</v>
      </c>
      <c r="Y3" s="522">
        <f>'Fiche Données'!L11</f>
        <v>0</v>
      </c>
      <c r="Z3" s="522">
        <f>'Fiche Données'!M11</f>
        <v>0</v>
      </c>
      <c r="AA3" s="522">
        <f>'Fiche Données'!N11</f>
        <v>0</v>
      </c>
      <c r="AB3" s="522">
        <f>'Fiche Données'!O11</f>
        <v>0</v>
      </c>
      <c r="AC3" s="522">
        <f>'Fiche Données'!P11</f>
        <v>0</v>
      </c>
      <c r="AD3" s="522">
        <f>'Fiche Données'!Q11</f>
        <v>0</v>
      </c>
      <c r="AE3" s="522">
        <f>'Fiche Données'!R11</f>
        <v>0</v>
      </c>
      <c r="AF3" s="522">
        <f>'Fiche Données'!S11</f>
        <v>0</v>
      </c>
      <c r="AG3" s="522">
        <f>'Fiche Données'!T11</f>
        <v>0</v>
      </c>
      <c r="AH3" s="522">
        <f>'Fiche Données'!U11</f>
        <v>0</v>
      </c>
      <c r="AI3" s="522">
        <f>'Fiche Données'!V11</f>
        <v>0</v>
      </c>
      <c r="AJ3" s="522">
        <f>'Fiche Données'!W11</f>
        <v>0</v>
      </c>
      <c r="AK3" s="522">
        <f>'Fiche Données'!X11</f>
        <v>0</v>
      </c>
      <c r="AL3" s="522">
        <f>'Fiche Données'!Y11</f>
        <v>0</v>
      </c>
      <c r="AM3" s="522">
        <f>'Fiche Données'!Z11</f>
        <v>0</v>
      </c>
      <c r="AN3" s="522">
        <f>'Fiche Données'!AA11</f>
        <v>0</v>
      </c>
      <c r="AO3" s="522">
        <f>'Fiche Données'!AB11</f>
        <v>0</v>
      </c>
      <c r="AP3" s="522">
        <f>'Fiche Données'!AC11</f>
        <v>0</v>
      </c>
      <c r="AQ3" s="522">
        <f>'Fiche Données'!AD11</f>
        <v>0</v>
      </c>
      <c r="AR3" s="522">
        <f>'Fiche Données'!AE11</f>
        <v>0</v>
      </c>
      <c r="AS3" s="522">
        <f>'Fiche Données'!AF11</f>
        <v>0</v>
      </c>
      <c r="AT3" s="522">
        <f>'Fiche Données'!AG11</f>
        <v>0</v>
      </c>
      <c r="AU3" s="522">
        <f>'Fiche Données'!AH11</f>
        <v>0</v>
      </c>
      <c r="AV3" s="522">
        <f>'Fiche Données'!AI11</f>
        <v>0</v>
      </c>
      <c r="AW3" s="522">
        <f>'Fiche Données'!AJ11</f>
        <v>0</v>
      </c>
      <c r="AX3" s="522">
        <f>'Fiche Données'!AK11</f>
        <v>0</v>
      </c>
      <c r="AY3" s="522">
        <f>'Fiche Données'!AL11</f>
        <v>0</v>
      </c>
      <c r="AZ3" s="522">
        <f>'Fiche Données'!AM11</f>
        <v>0</v>
      </c>
      <c r="BA3" s="522">
        <f>'Fiche Données'!AN11</f>
        <v>0</v>
      </c>
      <c r="BB3" s="522">
        <f>'Fiche Données'!AO11</f>
        <v>0</v>
      </c>
      <c r="BC3" s="522">
        <f>'Fiche Données'!AP11</f>
        <v>0</v>
      </c>
      <c r="BD3" s="522">
        <f>'Fiche Données'!AQ11</f>
        <v>0</v>
      </c>
      <c r="BE3" s="522">
        <f>'Fiche Données'!AR11</f>
        <v>0</v>
      </c>
      <c r="BF3" s="522">
        <f>'Fiche Données'!AS11</f>
        <v>0</v>
      </c>
      <c r="BG3" s="522">
        <f>'Fiche Données'!AT11</f>
        <v>0</v>
      </c>
      <c r="BH3" s="522">
        <f>'Fiche Données'!AU11</f>
        <v>0</v>
      </c>
      <c r="BI3" s="522">
        <f>'Fiche Données'!AV11</f>
        <v>0</v>
      </c>
      <c r="BJ3" s="522">
        <f>'Fiche Données'!AW11</f>
        <v>0</v>
      </c>
      <c r="BK3" s="522">
        <f>'Fiche Données'!AX11</f>
        <v>0</v>
      </c>
      <c r="BL3" s="522">
        <f>'Fiche Données'!AY11</f>
        <v>0</v>
      </c>
      <c r="BM3" s="522">
        <f>'Fiche Données'!AZ11</f>
        <v>0</v>
      </c>
      <c r="BN3" s="522">
        <f>'Fiche Données'!BA11</f>
        <v>0</v>
      </c>
      <c r="BO3" s="522">
        <f>'Fiche Données'!BB11</f>
        <v>0</v>
      </c>
      <c r="BP3" s="522">
        <f>'Fiche Données'!BC11</f>
        <v>0</v>
      </c>
      <c r="BQ3" s="522">
        <f>'Fiche Données'!BD11</f>
        <v>0</v>
      </c>
      <c r="BR3" s="522">
        <f>'Fiche Données'!BE11</f>
        <v>0</v>
      </c>
      <c r="BS3" s="522">
        <f>'Fiche Données'!BF11</f>
        <v>0</v>
      </c>
      <c r="BT3" s="522">
        <f>'Fiche Données'!BG11</f>
        <v>0</v>
      </c>
      <c r="BU3" s="522">
        <f>'Fiche Données'!BH11</f>
        <v>0</v>
      </c>
      <c r="BV3" s="522">
        <f>'Fiche Données'!BI11</f>
        <v>0</v>
      </c>
      <c r="BW3" s="522">
        <f>'Fiche Données'!BJ11</f>
        <v>0</v>
      </c>
      <c r="BX3" s="522">
        <f>'Fiche Données'!BK11</f>
        <v>0</v>
      </c>
      <c r="BY3" s="522">
        <f>'Fiche Données'!BL11</f>
        <v>0</v>
      </c>
      <c r="BZ3" s="522">
        <f>'Fiche Données'!BM11</f>
        <v>0</v>
      </c>
      <c r="CA3" s="522">
        <f>'Fiche Données'!BN11</f>
        <v>0</v>
      </c>
      <c r="CB3" s="522">
        <f>'Fiche Données'!BO11</f>
        <v>0</v>
      </c>
      <c r="CC3" s="522">
        <f>'Fiche Données'!BP11</f>
        <v>0</v>
      </c>
      <c r="CD3" s="522">
        <f>'Fiche Données'!BQ11</f>
        <v>0</v>
      </c>
      <c r="CE3" s="522">
        <f>'Fiche Données'!BR11</f>
        <v>0</v>
      </c>
      <c r="CF3" s="522">
        <f>'Fiche Données'!BS11</f>
        <v>0</v>
      </c>
      <c r="CG3" s="522">
        <f>'Fiche Données'!BT11</f>
        <v>0</v>
      </c>
      <c r="CH3" s="522">
        <f>'Fiche Données'!BU11</f>
        <v>0</v>
      </c>
      <c r="CI3" s="522">
        <f>'Fiche Données'!BV11</f>
        <v>0</v>
      </c>
      <c r="CJ3" s="522">
        <f>'Fiche Données'!BW11</f>
        <v>0</v>
      </c>
      <c r="CK3" s="522">
        <f>'Fiche Données'!BX11</f>
        <v>0</v>
      </c>
      <c r="CL3" s="522">
        <f>'Fiche Données'!BY11</f>
        <v>0</v>
      </c>
      <c r="CM3" s="522">
        <f>'Fiche Données'!BZ11</f>
        <v>0</v>
      </c>
      <c r="CN3" s="522">
        <f>'Fiche Données'!CA11</f>
        <v>0</v>
      </c>
      <c r="CO3" s="522">
        <f>'Fiche Données'!CB11</f>
        <v>0</v>
      </c>
      <c r="CP3" s="522">
        <f>'Fiche Données'!CC11</f>
        <v>0</v>
      </c>
      <c r="CQ3" s="522">
        <f>'Fiche Données'!CD11</f>
        <v>0</v>
      </c>
      <c r="CR3" s="522">
        <f>'Fiche Données'!CE11</f>
        <v>0</v>
      </c>
      <c r="CS3" s="522">
        <f>'Fiche Données'!CF11</f>
        <v>0</v>
      </c>
      <c r="CT3" s="522">
        <f>'Fiche Données'!CG11</f>
        <v>0</v>
      </c>
      <c r="CU3" s="522">
        <f>'Fiche Données'!CH11</f>
        <v>0</v>
      </c>
      <c r="CV3" s="522">
        <f>'Fiche Données'!CI11</f>
        <v>0</v>
      </c>
      <c r="CW3" s="522">
        <f>'Fiche Données'!CJ11</f>
        <v>0</v>
      </c>
      <c r="CX3" s="522">
        <f>'Fiche Données'!CK11</f>
        <v>0</v>
      </c>
      <c r="CY3" s="522">
        <f>'Fiche Données'!CL11</f>
        <v>0</v>
      </c>
      <c r="CZ3" s="522">
        <f>'Fiche Données'!CM11</f>
        <v>0</v>
      </c>
      <c r="DA3" s="522">
        <f>'Fiche Données'!CN11</f>
        <v>0</v>
      </c>
      <c r="DB3" s="522">
        <f>'Fiche Données'!CO11</f>
        <v>0</v>
      </c>
      <c r="DC3" s="522">
        <f>'Fiche Données'!CP11</f>
        <v>0</v>
      </c>
      <c r="DD3" s="522">
        <f>'Fiche Données'!CQ11</f>
        <v>0</v>
      </c>
      <c r="DE3" s="522">
        <f>'Fiche Données'!CR11</f>
        <v>0</v>
      </c>
      <c r="DF3" s="522">
        <f>'Fiche Données'!CS11</f>
        <v>0</v>
      </c>
      <c r="DG3" s="522">
        <f>'Fiche Données'!CT11</f>
        <v>0</v>
      </c>
      <c r="DH3" s="522">
        <f>'Fiche Données'!CU11</f>
        <v>0</v>
      </c>
      <c r="DI3" s="522">
        <f>'Fiche Données'!CV11</f>
        <v>0</v>
      </c>
      <c r="DJ3" s="522">
        <f>'Fiche Données'!CW11</f>
        <v>0</v>
      </c>
      <c r="DK3" s="522">
        <f>'Fiche Données'!CX11</f>
        <v>0</v>
      </c>
      <c r="DL3" s="522">
        <f>'Fiche Données'!CY11</f>
        <v>0</v>
      </c>
      <c r="DM3" s="522">
        <f>'Fiche Données'!CZ11</f>
        <v>0</v>
      </c>
      <c r="DN3" s="522">
        <f>'Fiche Données'!DA11</f>
        <v>0</v>
      </c>
      <c r="DO3" s="522">
        <f>'Fiche Données'!DB11</f>
        <v>0</v>
      </c>
      <c r="DP3" s="522">
        <f>'Fiche Données'!DC11</f>
        <v>0</v>
      </c>
      <c r="DQ3" s="522">
        <f>'Fiche Données'!DD11</f>
        <v>0</v>
      </c>
      <c r="DR3" s="522">
        <f>'Fiche Données'!DE11</f>
        <v>0</v>
      </c>
      <c r="DS3" s="522">
        <f>'Fiche Données'!DF11</f>
        <v>0</v>
      </c>
      <c r="DT3" s="522">
        <f>'Fiche Données'!DG11</f>
        <v>0</v>
      </c>
      <c r="DU3" s="522">
        <f>'Fiche Données'!DH11</f>
        <v>0</v>
      </c>
      <c r="DV3" s="522">
        <f>'Fiche Données'!DI11</f>
        <v>0</v>
      </c>
      <c r="DW3" s="522">
        <f>'Fiche Données'!DJ11</f>
        <v>0</v>
      </c>
      <c r="DX3" s="522">
        <f>'Fiche Données'!DK11</f>
        <v>0</v>
      </c>
      <c r="DY3" s="522">
        <f>'Fiche Données'!DL11</f>
        <v>0</v>
      </c>
      <c r="DZ3" s="522">
        <f>'Fiche Données'!DM11</f>
        <v>0</v>
      </c>
      <c r="EA3" s="522">
        <f>'Fiche Données'!DN11</f>
        <v>0</v>
      </c>
      <c r="EB3" s="522">
        <f>'Fiche Données'!DO11</f>
        <v>0</v>
      </c>
      <c r="EC3" s="522">
        <f>'Fiche Données'!DP11</f>
        <v>0</v>
      </c>
      <c r="ED3" s="522">
        <f>'Fiche Données'!DQ11</f>
        <v>0</v>
      </c>
      <c r="EE3" s="522">
        <f>'Fiche Données'!DR11</f>
        <v>0</v>
      </c>
      <c r="EF3" s="522">
        <f>'Fiche Données'!DS11</f>
        <v>0</v>
      </c>
      <c r="EG3" s="522">
        <f>'Fiche Données'!DT11</f>
        <v>0</v>
      </c>
      <c r="EH3" s="522">
        <f>'Fiche Données'!DU11</f>
        <v>0</v>
      </c>
      <c r="EI3" s="522">
        <f>'Fiche Données'!DV11</f>
        <v>0</v>
      </c>
      <c r="EJ3" s="522">
        <f>'Fiche Données'!DW11</f>
        <v>0</v>
      </c>
      <c r="EK3" s="522">
        <f>'Fiche Données'!DX11</f>
        <v>0</v>
      </c>
      <c r="EL3" s="522">
        <f>'Fiche Données'!DY11</f>
        <v>0</v>
      </c>
      <c r="EM3" s="522">
        <f>'Fiche Données'!DZ11</f>
        <v>0</v>
      </c>
      <c r="EN3" s="522">
        <f>'Fiche Données'!EA11</f>
        <v>0</v>
      </c>
      <c r="EO3" s="522">
        <f>'Fiche Données'!EB11</f>
        <v>0</v>
      </c>
      <c r="EP3" s="522">
        <f>'Fiche Données'!EC11</f>
        <v>0</v>
      </c>
      <c r="EQ3" s="522">
        <f>'Fiche Données'!ED11</f>
        <v>0</v>
      </c>
      <c r="ER3" s="522">
        <f>'Fiche Données'!EE11</f>
        <v>0</v>
      </c>
      <c r="ES3" s="522">
        <f>'Fiche Données'!EF11</f>
        <v>0</v>
      </c>
      <c r="ET3" s="522">
        <f>'Fiche Données'!EG11</f>
        <v>0</v>
      </c>
      <c r="EU3" s="522">
        <f>'Fiche Données'!EH11</f>
        <v>0</v>
      </c>
      <c r="EV3" s="525">
        <f>'Fiche Données'!EI11</f>
        <v>0</v>
      </c>
    </row>
    <row r="4" spans="1:152" ht="22.5" customHeight="1" thickBot="1" x14ac:dyDescent="0.3">
      <c r="A4" s="565"/>
      <c r="B4" s="565"/>
      <c r="C4" s="565"/>
      <c r="D4" s="565"/>
      <c r="E4" s="565"/>
      <c r="F4" s="565"/>
      <c r="G4" s="565"/>
      <c r="H4" s="565"/>
      <c r="I4" s="565"/>
      <c r="J4" s="565"/>
      <c r="K4" s="565"/>
      <c r="L4" s="565"/>
      <c r="O4" s="734"/>
      <c r="P4" s="735"/>
      <c r="Q4" s="738" t="s">
        <v>185</v>
      </c>
      <c r="R4" s="711"/>
      <c r="S4" s="537">
        <f t="shared" si="0"/>
        <v>1900</v>
      </c>
      <c r="T4" s="534">
        <f>'Fiche Données'!G12</f>
        <v>500</v>
      </c>
      <c r="U4" s="522">
        <f>'Fiche Données'!H12</f>
        <v>600</v>
      </c>
      <c r="V4" s="522">
        <f>'Fiche Données'!I12</f>
        <v>300</v>
      </c>
      <c r="W4" s="522">
        <f>'Fiche Données'!J12</f>
        <v>500</v>
      </c>
      <c r="X4" s="522">
        <f>'Fiche Données'!K12</f>
        <v>0</v>
      </c>
      <c r="Y4" s="522">
        <f>'Fiche Données'!L12</f>
        <v>0</v>
      </c>
      <c r="Z4" s="522">
        <f>'Fiche Données'!M12</f>
        <v>0</v>
      </c>
      <c r="AA4" s="522">
        <f>'Fiche Données'!N12</f>
        <v>0</v>
      </c>
      <c r="AB4" s="522">
        <f>'Fiche Données'!O12</f>
        <v>0</v>
      </c>
      <c r="AC4" s="522">
        <f>'Fiche Données'!P12</f>
        <v>0</v>
      </c>
      <c r="AD4" s="522">
        <f>'Fiche Données'!Q12</f>
        <v>0</v>
      </c>
      <c r="AE4" s="522">
        <f>'Fiche Données'!R12</f>
        <v>0</v>
      </c>
      <c r="AF4" s="522">
        <f>'Fiche Données'!S12</f>
        <v>0</v>
      </c>
      <c r="AG4" s="522">
        <f>'Fiche Données'!T12</f>
        <v>0</v>
      </c>
      <c r="AH4" s="522">
        <f>'Fiche Données'!U12</f>
        <v>0</v>
      </c>
      <c r="AI4" s="522">
        <f>'Fiche Données'!V12</f>
        <v>0</v>
      </c>
      <c r="AJ4" s="522">
        <f>'Fiche Données'!W12</f>
        <v>0</v>
      </c>
      <c r="AK4" s="522">
        <f>'Fiche Données'!X12</f>
        <v>0</v>
      </c>
      <c r="AL4" s="522">
        <f>'Fiche Données'!Y12</f>
        <v>0</v>
      </c>
      <c r="AM4" s="522">
        <f>'Fiche Données'!Z12</f>
        <v>0</v>
      </c>
      <c r="AN4" s="522">
        <f>'Fiche Données'!AA12</f>
        <v>0</v>
      </c>
      <c r="AO4" s="522">
        <f>'Fiche Données'!AB12</f>
        <v>0</v>
      </c>
      <c r="AP4" s="522">
        <f>'Fiche Données'!AC12</f>
        <v>0</v>
      </c>
      <c r="AQ4" s="522">
        <f>'Fiche Données'!AD12</f>
        <v>0</v>
      </c>
      <c r="AR4" s="522">
        <f>'Fiche Données'!AE12</f>
        <v>0</v>
      </c>
      <c r="AS4" s="522">
        <f>'Fiche Données'!AF12</f>
        <v>0</v>
      </c>
      <c r="AT4" s="522">
        <f>'Fiche Données'!AG12</f>
        <v>0</v>
      </c>
      <c r="AU4" s="522">
        <f>'Fiche Données'!AH12</f>
        <v>0</v>
      </c>
      <c r="AV4" s="522">
        <f>'Fiche Données'!AI12</f>
        <v>0</v>
      </c>
      <c r="AW4" s="522">
        <f>'Fiche Données'!AJ12</f>
        <v>0</v>
      </c>
      <c r="AX4" s="522">
        <f>'Fiche Données'!AK12</f>
        <v>0</v>
      </c>
      <c r="AY4" s="522">
        <f>'Fiche Données'!AL12</f>
        <v>0</v>
      </c>
      <c r="AZ4" s="522">
        <f>'Fiche Données'!AM12</f>
        <v>0</v>
      </c>
      <c r="BA4" s="522">
        <f>'Fiche Données'!AN12</f>
        <v>0</v>
      </c>
      <c r="BB4" s="522">
        <f>'Fiche Données'!AO12</f>
        <v>0</v>
      </c>
      <c r="BC4" s="522">
        <f>'Fiche Données'!AP12</f>
        <v>0</v>
      </c>
      <c r="BD4" s="522">
        <f>'Fiche Données'!AQ12</f>
        <v>0</v>
      </c>
      <c r="BE4" s="522">
        <f>'Fiche Données'!AR12</f>
        <v>0</v>
      </c>
      <c r="BF4" s="522">
        <f>'Fiche Données'!AS12</f>
        <v>0</v>
      </c>
      <c r="BG4" s="522">
        <f>'Fiche Données'!AT12</f>
        <v>0</v>
      </c>
      <c r="BH4" s="522">
        <f>'Fiche Données'!AU12</f>
        <v>0</v>
      </c>
      <c r="BI4" s="522">
        <f>'Fiche Données'!AV12</f>
        <v>0</v>
      </c>
      <c r="BJ4" s="522">
        <f>'Fiche Données'!AW12</f>
        <v>0</v>
      </c>
      <c r="BK4" s="522">
        <f>'Fiche Données'!AX12</f>
        <v>0</v>
      </c>
      <c r="BL4" s="522">
        <f>'Fiche Données'!AY12</f>
        <v>0</v>
      </c>
      <c r="BM4" s="522">
        <f>'Fiche Données'!AZ12</f>
        <v>0</v>
      </c>
      <c r="BN4" s="522">
        <f>'Fiche Données'!BA12</f>
        <v>0</v>
      </c>
      <c r="BO4" s="522">
        <f>'Fiche Données'!BB12</f>
        <v>0</v>
      </c>
      <c r="BP4" s="522">
        <f>'Fiche Données'!BC12</f>
        <v>0</v>
      </c>
      <c r="BQ4" s="522">
        <f>'Fiche Données'!BD12</f>
        <v>0</v>
      </c>
      <c r="BR4" s="522">
        <f>'Fiche Données'!BE12</f>
        <v>0</v>
      </c>
      <c r="BS4" s="522">
        <f>'Fiche Données'!BF12</f>
        <v>0</v>
      </c>
      <c r="BT4" s="522">
        <f>'Fiche Données'!BG12</f>
        <v>0</v>
      </c>
      <c r="BU4" s="522">
        <f>'Fiche Données'!BH12</f>
        <v>0</v>
      </c>
      <c r="BV4" s="522">
        <f>'Fiche Données'!BI12</f>
        <v>0</v>
      </c>
      <c r="BW4" s="522">
        <f>'Fiche Données'!BJ12</f>
        <v>0</v>
      </c>
      <c r="BX4" s="522">
        <f>'Fiche Données'!BK12</f>
        <v>0</v>
      </c>
      <c r="BY4" s="522">
        <f>'Fiche Données'!BL12</f>
        <v>0</v>
      </c>
      <c r="BZ4" s="522">
        <f>'Fiche Données'!BM12</f>
        <v>0</v>
      </c>
      <c r="CA4" s="522">
        <f>'Fiche Données'!BN12</f>
        <v>0</v>
      </c>
      <c r="CB4" s="522">
        <f>'Fiche Données'!BO12</f>
        <v>0</v>
      </c>
      <c r="CC4" s="522">
        <f>'Fiche Données'!BP12</f>
        <v>0</v>
      </c>
      <c r="CD4" s="522">
        <f>'Fiche Données'!BQ12</f>
        <v>0</v>
      </c>
      <c r="CE4" s="522">
        <f>'Fiche Données'!BR12</f>
        <v>0</v>
      </c>
      <c r="CF4" s="522">
        <f>'Fiche Données'!BS12</f>
        <v>0</v>
      </c>
      <c r="CG4" s="522">
        <f>'Fiche Données'!BT12</f>
        <v>0</v>
      </c>
      <c r="CH4" s="522">
        <f>'Fiche Données'!BU12</f>
        <v>0</v>
      </c>
      <c r="CI4" s="522">
        <f>'Fiche Données'!BV12</f>
        <v>0</v>
      </c>
      <c r="CJ4" s="522">
        <f>'Fiche Données'!BW12</f>
        <v>0</v>
      </c>
      <c r="CK4" s="522">
        <f>'Fiche Données'!BX12</f>
        <v>0</v>
      </c>
      <c r="CL4" s="522">
        <f>'Fiche Données'!BY12</f>
        <v>0</v>
      </c>
      <c r="CM4" s="522">
        <f>'Fiche Données'!BZ12</f>
        <v>0</v>
      </c>
      <c r="CN4" s="522">
        <f>'Fiche Données'!CA12</f>
        <v>0</v>
      </c>
      <c r="CO4" s="522">
        <f>'Fiche Données'!CB12</f>
        <v>0</v>
      </c>
      <c r="CP4" s="522">
        <f>'Fiche Données'!CC12</f>
        <v>0</v>
      </c>
      <c r="CQ4" s="522">
        <f>'Fiche Données'!CD12</f>
        <v>0</v>
      </c>
      <c r="CR4" s="522">
        <f>'Fiche Données'!CE12</f>
        <v>0</v>
      </c>
      <c r="CS4" s="522">
        <f>'Fiche Données'!CF12</f>
        <v>0</v>
      </c>
      <c r="CT4" s="522">
        <f>'Fiche Données'!CG12</f>
        <v>0</v>
      </c>
      <c r="CU4" s="522">
        <f>'Fiche Données'!CH12</f>
        <v>0</v>
      </c>
      <c r="CV4" s="522">
        <f>'Fiche Données'!CI12</f>
        <v>0</v>
      </c>
      <c r="CW4" s="522">
        <f>'Fiche Données'!CJ12</f>
        <v>0</v>
      </c>
      <c r="CX4" s="522">
        <f>'Fiche Données'!CK12</f>
        <v>0</v>
      </c>
      <c r="CY4" s="522">
        <f>'Fiche Données'!CL12</f>
        <v>0</v>
      </c>
      <c r="CZ4" s="522">
        <f>'Fiche Données'!CM12</f>
        <v>0</v>
      </c>
      <c r="DA4" s="522">
        <f>'Fiche Données'!CN12</f>
        <v>0</v>
      </c>
      <c r="DB4" s="522">
        <f>'Fiche Données'!CO12</f>
        <v>0</v>
      </c>
      <c r="DC4" s="522">
        <f>'Fiche Données'!CP12</f>
        <v>0</v>
      </c>
      <c r="DD4" s="522">
        <f>'Fiche Données'!CQ12</f>
        <v>0</v>
      </c>
      <c r="DE4" s="522">
        <f>'Fiche Données'!CR12</f>
        <v>0</v>
      </c>
      <c r="DF4" s="522">
        <f>'Fiche Données'!CS12</f>
        <v>0</v>
      </c>
      <c r="DG4" s="522">
        <f>'Fiche Données'!CT12</f>
        <v>0</v>
      </c>
      <c r="DH4" s="522">
        <f>'Fiche Données'!CU12</f>
        <v>0</v>
      </c>
      <c r="DI4" s="522">
        <f>'Fiche Données'!CV12</f>
        <v>0</v>
      </c>
      <c r="DJ4" s="522">
        <f>'Fiche Données'!CW12</f>
        <v>0</v>
      </c>
      <c r="DK4" s="522">
        <f>'Fiche Données'!CX12</f>
        <v>0</v>
      </c>
      <c r="DL4" s="522">
        <f>'Fiche Données'!CY12</f>
        <v>0</v>
      </c>
      <c r="DM4" s="522">
        <f>'Fiche Données'!CZ12</f>
        <v>0</v>
      </c>
      <c r="DN4" s="522">
        <f>'Fiche Données'!DA12</f>
        <v>0</v>
      </c>
      <c r="DO4" s="522">
        <f>'Fiche Données'!DB12</f>
        <v>0</v>
      </c>
      <c r="DP4" s="522">
        <f>'Fiche Données'!DC12</f>
        <v>0</v>
      </c>
      <c r="DQ4" s="522">
        <f>'Fiche Données'!DD12</f>
        <v>0</v>
      </c>
      <c r="DR4" s="522">
        <f>'Fiche Données'!DE12</f>
        <v>0</v>
      </c>
      <c r="DS4" s="522">
        <f>'Fiche Données'!DF12</f>
        <v>0</v>
      </c>
      <c r="DT4" s="522">
        <f>'Fiche Données'!DG12</f>
        <v>0</v>
      </c>
      <c r="DU4" s="522">
        <f>'Fiche Données'!DH12</f>
        <v>0</v>
      </c>
      <c r="DV4" s="522">
        <f>'Fiche Données'!DI12</f>
        <v>0</v>
      </c>
      <c r="DW4" s="522">
        <f>'Fiche Données'!DJ12</f>
        <v>0</v>
      </c>
      <c r="DX4" s="522">
        <f>'Fiche Données'!DK12</f>
        <v>0</v>
      </c>
      <c r="DY4" s="522">
        <f>'Fiche Données'!DL12</f>
        <v>0</v>
      </c>
      <c r="DZ4" s="522">
        <f>'Fiche Données'!DM12</f>
        <v>0</v>
      </c>
      <c r="EA4" s="522">
        <f>'Fiche Données'!DN12</f>
        <v>0</v>
      </c>
      <c r="EB4" s="522">
        <f>'Fiche Données'!DO12</f>
        <v>0</v>
      </c>
      <c r="EC4" s="522">
        <f>'Fiche Données'!DP12</f>
        <v>0</v>
      </c>
      <c r="ED4" s="522">
        <f>'Fiche Données'!DQ12</f>
        <v>0</v>
      </c>
      <c r="EE4" s="522">
        <f>'Fiche Données'!DR12</f>
        <v>0</v>
      </c>
      <c r="EF4" s="522">
        <f>'Fiche Données'!DS12</f>
        <v>0</v>
      </c>
      <c r="EG4" s="522">
        <f>'Fiche Données'!DT12</f>
        <v>0</v>
      </c>
      <c r="EH4" s="522">
        <f>'Fiche Données'!DU12</f>
        <v>0</v>
      </c>
      <c r="EI4" s="522">
        <f>'Fiche Données'!DV12</f>
        <v>0</v>
      </c>
      <c r="EJ4" s="522">
        <f>'Fiche Données'!DW12</f>
        <v>0</v>
      </c>
      <c r="EK4" s="522">
        <f>'Fiche Données'!DX12</f>
        <v>0</v>
      </c>
      <c r="EL4" s="522">
        <f>'Fiche Données'!DY12</f>
        <v>0</v>
      </c>
      <c r="EM4" s="522">
        <f>'Fiche Données'!DZ12</f>
        <v>0</v>
      </c>
      <c r="EN4" s="522">
        <f>'Fiche Données'!EA12</f>
        <v>0</v>
      </c>
      <c r="EO4" s="522">
        <f>'Fiche Données'!EB12</f>
        <v>0</v>
      </c>
      <c r="EP4" s="522">
        <f>'Fiche Données'!EC12</f>
        <v>0</v>
      </c>
      <c r="EQ4" s="522">
        <f>'Fiche Données'!ED12</f>
        <v>0</v>
      </c>
      <c r="ER4" s="522">
        <f>'Fiche Données'!EE12</f>
        <v>0</v>
      </c>
      <c r="ES4" s="522">
        <f>'Fiche Données'!EF12</f>
        <v>0</v>
      </c>
      <c r="ET4" s="522">
        <f>'Fiche Données'!EG12</f>
        <v>0</v>
      </c>
      <c r="EU4" s="522">
        <f>'Fiche Données'!EH12</f>
        <v>0</v>
      </c>
      <c r="EV4" s="525">
        <f>'Fiche Données'!EI12</f>
        <v>0</v>
      </c>
    </row>
    <row r="5" spans="1:152" ht="22.5" customHeight="1" x14ac:dyDescent="0.25">
      <c r="A5" s="565"/>
      <c r="B5" s="565"/>
      <c r="C5" s="565"/>
      <c r="D5" s="565"/>
      <c r="E5" s="565"/>
      <c r="F5" s="565"/>
      <c r="G5" s="565"/>
      <c r="H5" s="565"/>
      <c r="I5" s="565"/>
      <c r="J5" s="565"/>
      <c r="K5" s="565"/>
      <c r="L5" s="565"/>
      <c r="O5" s="730" t="s">
        <v>271</v>
      </c>
      <c r="P5" s="731"/>
      <c r="Q5" s="737" t="s">
        <v>270</v>
      </c>
      <c r="R5" s="719"/>
      <c r="S5" s="537">
        <f t="shared" si="0"/>
        <v>0</v>
      </c>
      <c r="T5" s="534">
        <f>'Fiche Données'!G13</f>
        <v>0</v>
      </c>
      <c r="U5" s="522">
        <f>'Fiche Données'!H13</f>
        <v>0</v>
      </c>
      <c r="V5" s="522">
        <f>'Fiche Données'!I13</f>
        <v>0</v>
      </c>
      <c r="W5" s="522">
        <f>'Fiche Données'!J13</f>
        <v>0</v>
      </c>
      <c r="X5" s="522">
        <f>'Fiche Données'!K13</f>
        <v>0</v>
      </c>
      <c r="Y5" s="522">
        <f>'Fiche Données'!L13</f>
        <v>0</v>
      </c>
      <c r="Z5" s="522">
        <f>'Fiche Données'!M13</f>
        <v>0</v>
      </c>
      <c r="AA5" s="522">
        <f>'Fiche Données'!N13</f>
        <v>0</v>
      </c>
      <c r="AB5" s="522">
        <f>'Fiche Données'!O13</f>
        <v>0</v>
      </c>
      <c r="AC5" s="522">
        <f>'Fiche Données'!P13</f>
        <v>0</v>
      </c>
      <c r="AD5" s="522">
        <f>'Fiche Données'!Q13</f>
        <v>0</v>
      </c>
      <c r="AE5" s="522">
        <f>'Fiche Données'!R13</f>
        <v>0</v>
      </c>
      <c r="AF5" s="522">
        <f>'Fiche Données'!S13</f>
        <v>0</v>
      </c>
      <c r="AG5" s="522">
        <f>'Fiche Données'!T13</f>
        <v>0</v>
      </c>
      <c r="AH5" s="522">
        <f>'Fiche Données'!U13</f>
        <v>0</v>
      </c>
      <c r="AI5" s="522">
        <f>'Fiche Données'!V13</f>
        <v>0</v>
      </c>
      <c r="AJ5" s="522">
        <f>'Fiche Données'!W13</f>
        <v>0</v>
      </c>
      <c r="AK5" s="522">
        <f>'Fiche Données'!X13</f>
        <v>0</v>
      </c>
      <c r="AL5" s="522">
        <f>'Fiche Données'!Y13</f>
        <v>0</v>
      </c>
      <c r="AM5" s="522">
        <f>'Fiche Données'!Z13</f>
        <v>0</v>
      </c>
      <c r="AN5" s="522">
        <f>'Fiche Données'!AA13</f>
        <v>0</v>
      </c>
      <c r="AO5" s="522">
        <f>'Fiche Données'!AB13</f>
        <v>0</v>
      </c>
      <c r="AP5" s="522">
        <f>'Fiche Données'!AC13</f>
        <v>0</v>
      </c>
      <c r="AQ5" s="522">
        <f>'Fiche Données'!AD13</f>
        <v>0</v>
      </c>
      <c r="AR5" s="522">
        <f>'Fiche Données'!AE13</f>
        <v>0</v>
      </c>
      <c r="AS5" s="522">
        <f>'Fiche Données'!AF13</f>
        <v>0</v>
      </c>
      <c r="AT5" s="522">
        <f>'Fiche Données'!AG13</f>
        <v>0</v>
      </c>
      <c r="AU5" s="522">
        <f>'Fiche Données'!AH13</f>
        <v>0</v>
      </c>
      <c r="AV5" s="522">
        <f>'Fiche Données'!AI13</f>
        <v>0</v>
      </c>
      <c r="AW5" s="522">
        <f>'Fiche Données'!AJ13</f>
        <v>0</v>
      </c>
      <c r="AX5" s="522">
        <f>'Fiche Données'!AK13</f>
        <v>0</v>
      </c>
      <c r="AY5" s="522">
        <f>'Fiche Données'!AL13</f>
        <v>0</v>
      </c>
      <c r="AZ5" s="522">
        <f>'Fiche Données'!AM13</f>
        <v>0</v>
      </c>
      <c r="BA5" s="522">
        <f>'Fiche Données'!AN13</f>
        <v>0</v>
      </c>
      <c r="BB5" s="522">
        <f>'Fiche Données'!AO13</f>
        <v>0</v>
      </c>
      <c r="BC5" s="522">
        <f>'Fiche Données'!AP13</f>
        <v>0</v>
      </c>
      <c r="BD5" s="522">
        <f>'Fiche Données'!AQ13</f>
        <v>0</v>
      </c>
      <c r="BE5" s="522">
        <f>'Fiche Données'!AR13</f>
        <v>0</v>
      </c>
      <c r="BF5" s="522">
        <f>'Fiche Données'!AS13</f>
        <v>0</v>
      </c>
      <c r="BG5" s="522">
        <f>'Fiche Données'!AT13</f>
        <v>0</v>
      </c>
      <c r="BH5" s="522">
        <f>'Fiche Données'!AU13</f>
        <v>0</v>
      </c>
      <c r="BI5" s="522">
        <f>'Fiche Données'!AV13</f>
        <v>0</v>
      </c>
      <c r="BJ5" s="522">
        <f>'Fiche Données'!AW13</f>
        <v>0</v>
      </c>
      <c r="BK5" s="522">
        <f>'Fiche Données'!AX13</f>
        <v>0</v>
      </c>
      <c r="BL5" s="522">
        <f>'Fiche Données'!AY13</f>
        <v>0</v>
      </c>
      <c r="BM5" s="522">
        <f>'Fiche Données'!AZ13</f>
        <v>0</v>
      </c>
      <c r="BN5" s="522">
        <f>'Fiche Données'!BA13</f>
        <v>0</v>
      </c>
      <c r="BO5" s="522">
        <f>'Fiche Données'!BB13</f>
        <v>0</v>
      </c>
      <c r="BP5" s="522">
        <f>'Fiche Données'!BC13</f>
        <v>0</v>
      </c>
      <c r="BQ5" s="522">
        <f>'Fiche Données'!BD13</f>
        <v>0</v>
      </c>
      <c r="BR5" s="522">
        <f>'Fiche Données'!BE13</f>
        <v>0</v>
      </c>
      <c r="BS5" s="522">
        <f>'Fiche Données'!BF13</f>
        <v>0</v>
      </c>
      <c r="BT5" s="522">
        <f>'Fiche Données'!BG13</f>
        <v>0</v>
      </c>
      <c r="BU5" s="522">
        <f>'Fiche Données'!BH13</f>
        <v>0</v>
      </c>
      <c r="BV5" s="522">
        <f>'Fiche Données'!BI13</f>
        <v>0</v>
      </c>
      <c r="BW5" s="522">
        <f>'Fiche Données'!BJ13</f>
        <v>0</v>
      </c>
      <c r="BX5" s="522">
        <f>'Fiche Données'!BK13</f>
        <v>0</v>
      </c>
      <c r="BY5" s="522">
        <f>'Fiche Données'!BL13</f>
        <v>0</v>
      </c>
      <c r="BZ5" s="522">
        <f>'Fiche Données'!BM13</f>
        <v>0</v>
      </c>
      <c r="CA5" s="522">
        <f>'Fiche Données'!BN13</f>
        <v>0</v>
      </c>
      <c r="CB5" s="522">
        <f>'Fiche Données'!BO13</f>
        <v>0</v>
      </c>
      <c r="CC5" s="522">
        <f>'Fiche Données'!BP13</f>
        <v>0</v>
      </c>
      <c r="CD5" s="522">
        <f>'Fiche Données'!BQ13</f>
        <v>0</v>
      </c>
      <c r="CE5" s="522">
        <f>'Fiche Données'!BR13</f>
        <v>0</v>
      </c>
      <c r="CF5" s="522">
        <f>'Fiche Données'!BS13</f>
        <v>0</v>
      </c>
      <c r="CG5" s="522">
        <f>'Fiche Données'!BT13</f>
        <v>0</v>
      </c>
      <c r="CH5" s="522">
        <f>'Fiche Données'!BU13</f>
        <v>0</v>
      </c>
      <c r="CI5" s="522">
        <f>'Fiche Données'!BV13</f>
        <v>0</v>
      </c>
      <c r="CJ5" s="522">
        <f>'Fiche Données'!BW13</f>
        <v>0</v>
      </c>
      <c r="CK5" s="522">
        <f>'Fiche Données'!BX13</f>
        <v>0</v>
      </c>
      <c r="CL5" s="522">
        <f>'Fiche Données'!BY13</f>
        <v>0</v>
      </c>
      <c r="CM5" s="522">
        <f>'Fiche Données'!BZ13</f>
        <v>0</v>
      </c>
      <c r="CN5" s="522">
        <f>'Fiche Données'!CA13</f>
        <v>0</v>
      </c>
      <c r="CO5" s="522">
        <f>'Fiche Données'!CB13</f>
        <v>0</v>
      </c>
      <c r="CP5" s="522">
        <f>'Fiche Données'!CC13</f>
        <v>0</v>
      </c>
      <c r="CQ5" s="522">
        <f>'Fiche Données'!CD13</f>
        <v>0</v>
      </c>
      <c r="CR5" s="522">
        <f>'Fiche Données'!CE13</f>
        <v>0</v>
      </c>
      <c r="CS5" s="522">
        <f>'Fiche Données'!CF13</f>
        <v>0</v>
      </c>
      <c r="CT5" s="522">
        <f>'Fiche Données'!CG13</f>
        <v>0</v>
      </c>
      <c r="CU5" s="522">
        <f>'Fiche Données'!CH13</f>
        <v>0</v>
      </c>
      <c r="CV5" s="522">
        <f>'Fiche Données'!CI13</f>
        <v>0</v>
      </c>
      <c r="CW5" s="522">
        <f>'Fiche Données'!CJ13</f>
        <v>0</v>
      </c>
      <c r="CX5" s="522">
        <f>'Fiche Données'!CK13</f>
        <v>0</v>
      </c>
      <c r="CY5" s="522">
        <f>'Fiche Données'!CL13</f>
        <v>0</v>
      </c>
      <c r="CZ5" s="522">
        <f>'Fiche Données'!CM13</f>
        <v>0</v>
      </c>
      <c r="DA5" s="522">
        <f>'Fiche Données'!CN13</f>
        <v>0</v>
      </c>
      <c r="DB5" s="522">
        <f>'Fiche Données'!CO13</f>
        <v>0</v>
      </c>
      <c r="DC5" s="522">
        <f>'Fiche Données'!CP13</f>
        <v>0</v>
      </c>
      <c r="DD5" s="522">
        <f>'Fiche Données'!CQ13</f>
        <v>0</v>
      </c>
      <c r="DE5" s="522">
        <f>'Fiche Données'!CR13</f>
        <v>0</v>
      </c>
      <c r="DF5" s="522">
        <f>'Fiche Données'!CS13</f>
        <v>0</v>
      </c>
      <c r="DG5" s="522">
        <f>'Fiche Données'!CT13</f>
        <v>0</v>
      </c>
      <c r="DH5" s="522">
        <f>'Fiche Données'!CU13</f>
        <v>0</v>
      </c>
      <c r="DI5" s="522">
        <f>'Fiche Données'!CV13</f>
        <v>0</v>
      </c>
      <c r="DJ5" s="522">
        <f>'Fiche Données'!CW13</f>
        <v>0</v>
      </c>
      <c r="DK5" s="522">
        <f>'Fiche Données'!CX13</f>
        <v>0</v>
      </c>
      <c r="DL5" s="522">
        <f>'Fiche Données'!CY13</f>
        <v>0</v>
      </c>
      <c r="DM5" s="522">
        <f>'Fiche Données'!CZ13</f>
        <v>0</v>
      </c>
      <c r="DN5" s="522">
        <f>'Fiche Données'!DA13</f>
        <v>0</v>
      </c>
      <c r="DO5" s="522">
        <f>'Fiche Données'!DB13</f>
        <v>0</v>
      </c>
      <c r="DP5" s="522">
        <f>'Fiche Données'!DC13</f>
        <v>0</v>
      </c>
      <c r="DQ5" s="522">
        <f>'Fiche Données'!DD13</f>
        <v>0</v>
      </c>
      <c r="DR5" s="522">
        <f>'Fiche Données'!DE13</f>
        <v>0</v>
      </c>
      <c r="DS5" s="522">
        <f>'Fiche Données'!DF13</f>
        <v>0</v>
      </c>
      <c r="DT5" s="522">
        <f>'Fiche Données'!DG13</f>
        <v>0</v>
      </c>
      <c r="DU5" s="522">
        <f>'Fiche Données'!DH13</f>
        <v>0</v>
      </c>
      <c r="DV5" s="522">
        <f>'Fiche Données'!DI13</f>
        <v>0</v>
      </c>
      <c r="DW5" s="522">
        <f>'Fiche Données'!DJ13</f>
        <v>0</v>
      </c>
      <c r="DX5" s="522">
        <f>'Fiche Données'!DK13</f>
        <v>0</v>
      </c>
      <c r="DY5" s="522">
        <f>'Fiche Données'!DL13</f>
        <v>0</v>
      </c>
      <c r="DZ5" s="522">
        <f>'Fiche Données'!DM13</f>
        <v>0</v>
      </c>
      <c r="EA5" s="522">
        <f>'Fiche Données'!DN13</f>
        <v>0</v>
      </c>
      <c r="EB5" s="522">
        <f>'Fiche Données'!DO13</f>
        <v>0</v>
      </c>
      <c r="EC5" s="522">
        <f>'Fiche Données'!DP13</f>
        <v>0</v>
      </c>
      <c r="ED5" s="522">
        <f>'Fiche Données'!DQ13</f>
        <v>0</v>
      </c>
      <c r="EE5" s="522">
        <f>'Fiche Données'!DR13</f>
        <v>0</v>
      </c>
      <c r="EF5" s="522">
        <f>'Fiche Données'!DS13</f>
        <v>0</v>
      </c>
      <c r="EG5" s="522">
        <f>'Fiche Données'!DT13</f>
        <v>0</v>
      </c>
      <c r="EH5" s="522">
        <f>'Fiche Données'!DU13</f>
        <v>0</v>
      </c>
      <c r="EI5" s="522">
        <f>'Fiche Données'!DV13</f>
        <v>0</v>
      </c>
      <c r="EJ5" s="522">
        <f>'Fiche Données'!DW13</f>
        <v>0</v>
      </c>
      <c r="EK5" s="522">
        <f>'Fiche Données'!DX13</f>
        <v>0</v>
      </c>
      <c r="EL5" s="522">
        <f>'Fiche Données'!DY13</f>
        <v>0</v>
      </c>
      <c r="EM5" s="522">
        <f>'Fiche Données'!DZ13</f>
        <v>0</v>
      </c>
      <c r="EN5" s="522">
        <f>'Fiche Données'!EA13</f>
        <v>0</v>
      </c>
      <c r="EO5" s="522">
        <f>'Fiche Données'!EB13</f>
        <v>0</v>
      </c>
      <c r="EP5" s="522">
        <f>'Fiche Données'!EC13</f>
        <v>0</v>
      </c>
      <c r="EQ5" s="522">
        <f>'Fiche Données'!ED13</f>
        <v>0</v>
      </c>
      <c r="ER5" s="522">
        <f>'Fiche Données'!EE13</f>
        <v>0</v>
      </c>
      <c r="ES5" s="522">
        <f>'Fiche Données'!EF13</f>
        <v>0</v>
      </c>
      <c r="ET5" s="522">
        <f>'Fiche Données'!EG13</f>
        <v>0</v>
      </c>
      <c r="EU5" s="522">
        <f>'Fiche Données'!EH13</f>
        <v>0</v>
      </c>
      <c r="EV5" s="525">
        <f>'Fiche Données'!EI13</f>
        <v>0</v>
      </c>
    </row>
    <row r="6" spans="1:152" ht="22.5" customHeight="1" x14ac:dyDescent="0.25">
      <c r="A6" s="565"/>
      <c r="B6" s="565"/>
      <c r="C6" s="565"/>
      <c r="D6" s="565"/>
      <c r="E6" s="565"/>
      <c r="F6" s="565"/>
      <c r="G6" s="565"/>
      <c r="H6" s="565"/>
      <c r="I6" s="565"/>
      <c r="J6" s="565"/>
      <c r="K6" s="565"/>
      <c r="L6" s="565"/>
      <c r="O6" s="732"/>
      <c r="P6" s="733"/>
      <c r="Q6" s="721" t="s">
        <v>269</v>
      </c>
      <c r="R6" s="722"/>
      <c r="S6" s="537">
        <f t="shared" si="0"/>
        <v>0</v>
      </c>
      <c r="T6" s="534">
        <f>'Fiche Données'!G14</f>
        <v>0</v>
      </c>
      <c r="U6" s="522">
        <f>'Fiche Données'!H14</f>
        <v>0</v>
      </c>
      <c r="V6" s="522">
        <f>'Fiche Données'!I14</f>
        <v>0</v>
      </c>
      <c r="W6" s="522">
        <f>'Fiche Données'!J14</f>
        <v>0</v>
      </c>
      <c r="X6" s="522">
        <f>'Fiche Données'!K14</f>
        <v>0</v>
      </c>
      <c r="Y6" s="522">
        <f>'Fiche Données'!L14</f>
        <v>0</v>
      </c>
      <c r="Z6" s="522">
        <f>'Fiche Données'!M14</f>
        <v>0</v>
      </c>
      <c r="AA6" s="522">
        <f>'Fiche Données'!N14</f>
        <v>0</v>
      </c>
      <c r="AB6" s="522">
        <f>'Fiche Données'!O14</f>
        <v>0</v>
      </c>
      <c r="AC6" s="522">
        <f>'Fiche Données'!P14</f>
        <v>0</v>
      </c>
      <c r="AD6" s="522">
        <f>'Fiche Données'!Q14</f>
        <v>0</v>
      </c>
      <c r="AE6" s="522">
        <f>'Fiche Données'!R14</f>
        <v>0</v>
      </c>
      <c r="AF6" s="522">
        <f>'Fiche Données'!S14</f>
        <v>0</v>
      </c>
      <c r="AG6" s="522">
        <f>'Fiche Données'!T14</f>
        <v>0</v>
      </c>
      <c r="AH6" s="522">
        <f>'Fiche Données'!U14</f>
        <v>0</v>
      </c>
      <c r="AI6" s="522">
        <f>'Fiche Données'!V14</f>
        <v>0</v>
      </c>
      <c r="AJ6" s="522">
        <f>'Fiche Données'!W14</f>
        <v>0</v>
      </c>
      <c r="AK6" s="522">
        <f>'Fiche Données'!X14</f>
        <v>0</v>
      </c>
      <c r="AL6" s="522">
        <f>'Fiche Données'!Y14</f>
        <v>0</v>
      </c>
      <c r="AM6" s="522">
        <f>'Fiche Données'!Z14</f>
        <v>0</v>
      </c>
      <c r="AN6" s="522">
        <f>'Fiche Données'!AA14</f>
        <v>0</v>
      </c>
      <c r="AO6" s="522">
        <f>'Fiche Données'!AB14</f>
        <v>0</v>
      </c>
      <c r="AP6" s="522">
        <f>'Fiche Données'!AC14</f>
        <v>0</v>
      </c>
      <c r="AQ6" s="522">
        <f>'Fiche Données'!AD14</f>
        <v>0</v>
      </c>
      <c r="AR6" s="522">
        <f>'Fiche Données'!AE14</f>
        <v>0</v>
      </c>
      <c r="AS6" s="522">
        <f>'Fiche Données'!AF14</f>
        <v>0</v>
      </c>
      <c r="AT6" s="522">
        <f>'Fiche Données'!AG14</f>
        <v>0</v>
      </c>
      <c r="AU6" s="522">
        <f>'Fiche Données'!AH14</f>
        <v>0</v>
      </c>
      <c r="AV6" s="522">
        <f>'Fiche Données'!AI14</f>
        <v>0</v>
      </c>
      <c r="AW6" s="522">
        <f>'Fiche Données'!AJ14</f>
        <v>0</v>
      </c>
      <c r="AX6" s="522">
        <f>'Fiche Données'!AK14</f>
        <v>0</v>
      </c>
      <c r="AY6" s="522">
        <f>'Fiche Données'!AL14</f>
        <v>0</v>
      </c>
      <c r="AZ6" s="522">
        <f>'Fiche Données'!AM14</f>
        <v>0</v>
      </c>
      <c r="BA6" s="522">
        <f>'Fiche Données'!AN14</f>
        <v>0</v>
      </c>
      <c r="BB6" s="522">
        <f>'Fiche Données'!AO14</f>
        <v>0</v>
      </c>
      <c r="BC6" s="522">
        <f>'Fiche Données'!AP14</f>
        <v>0</v>
      </c>
      <c r="BD6" s="522">
        <f>'Fiche Données'!AQ14</f>
        <v>0</v>
      </c>
      <c r="BE6" s="522">
        <f>'Fiche Données'!AR14</f>
        <v>0</v>
      </c>
      <c r="BF6" s="522">
        <f>'Fiche Données'!AS14</f>
        <v>0</v>
      </c>
      <c r="BG6" s="522">
        <f>'Fiche Données'!AT14</f>
        <v>0</v>
      </c>
      <c r="BH6" s="522">
        <f>'Fiche Données'!AU14</f>
        <v>0</v>
      </c>
      <c r="BI6" s="522">
        <f>'Fiche Données'!AV14</f>
        <v>0</v>
      </c>
      <c r="BJ6" s="522">
        <f>'Fiche Données'!AW14</f>
        <v>0</v>
      </c>
      <c r="BK6" s="522">
        <f>'Fiche Données'!AX14</f>
        <v>0</v>
      </c>
      <c r="BL6" s="522">
        <f>'Fiche Données'!AY14</f>
        <v>0</v>
      </c>
      <c r="BM6" s="522">
        <f>'Fiche Données'!AZ14</f>
        <v>0</v>
      </c>
      <c r="BN6" s="522">
        <f>'Fiche Données'!BA14</f>
        <v>0</v>
      </c>
      <c r="BO6" s="522">
        <f>'Fiche Données'!BB14</f>
        <v>0</v>
      </c>
      <c r="BP6" s="522">
        <f>'Fiche Données'!BC14</f>
        <v>0</v>
      </c>
      <c r="BQ6" s="522">
        <f>'Fiche Données'!BD14</f>
        <v>0</v>
      </c>
      <c r="BR6" s="522">
        <f>'Fiche Données'!BE14</f>
        <v>0</v>
      </c>
      <c r="BS6" s="522">
        <f>'Fiche Données'!BF14</f>
        <v>0</v>
      </c>
      <c r="BT6" s="522">
        <f>'Fiche Données'!BG14</f>
        <v>0</v>
      </c>
      <c r="BU6" s="522">
        <f>'Fiche Données'!BH14</f>
        <v>0</v>
      </c>
      <c r="BV6" s="522">
        <f>'Fiche Données'!BI14</f>
        <v>0</v>
      </c>
      <c r="BW6" s="522">
        <f>'Fiche Données'!BJ14</f>
        <v>0</v>
      </c>
      <c r="BX6" s="522">
        <f>'Fiche Données'!BK14</f>
        <v>0</v>
      </c>
      <c r="BY6" s="522">
        <f>'Fiche Données'!BL14</f>
        <v>0</v>
      </c>
      <c r="BZ6" s="522">
        <f>'Fiche Données'!BM14</f>
        <v>0</v>
      </c>
      <c r="CA6" s="522">
        <f>'Fiche Données'!BN14</f>
        <v>0</v>
      </c>
      <c r="CB6" s="522">
        <f>'Fiche Données'!BO14</f>
        <v>0</v>
      </c>
      <c r="CC6" s="522">
        <f>'Fiche Données'!BP14</f>
        <v>0</v>
      </c>
      <c r="CD6" s="522">
        <f>'Fiche Données'!BQ14</f>
        <v>0</v>
      </c>
      <c r="CE6" s="522">
        <f>'Fiche Données'!BR14</f>
        <v>0</v>
      </c>
      <c r="CF6" s="522">
        <f>'Fiche Données'!BS14</f>
        <v>0</v>
      </c>
      <c r="CG6" s="522">
        <f>'Fiche Données'!BT14</f>
        <v>0</v>
      </c>
      <c r="CH6" s="522">
        <f>'Fiche Données'!BU14</f>
        <v>0</v>
      </c>
      <c r="CI6" s="522">
        <f>'Fiche Données'!BV14</f>
        <v>0</v>
      </c>
      <c r="CJ6" s="522">
        <f>'Fiche Données'!BW14</f>
        <v>0</v>
      </c>
      <c r="CK6" s="522">
        <f>'Fiche Données'!BX14</f>
        <v>0</v>
      </c>
      <c r="CL6" s="522">
        <f>'Fiche Données'!BY14</f>
        <v>0</v>
      </c>
      <c r="CM6" s="522">
        <f>'Fiche Données'!BZ14</f>
        <v>0</v>
      </c>
      <c r="CN6" s="522">
        <f>'Fiche Données'!CA14</f>
        <v>0</v>
      </c>
      <c r="CO6" s="522">
        <f>'Fiche Données'!CB14</f>
        <v>0</v>
      </c>
      <c r="CP6" s="522">
        <f>'Fiche Données'!CC14</f>
        <v>0</v>
      </c>
      <c r="CQ6" s="522">
        <f>'Fiche Données'!CD14</f>
        <v>0</v>
      </c>
      <c r="CR6" s="522">
        <f>'Fiche Données'!CE14</f>
        <v>0</v>
      </c>
      <c r="CS6" s="522">
        <f>'Fiche Données'!CF14</f>
        <v>0</v>
      </c>
      <c r="CT6" s="522">
        <f>'Fiche Données'!CG14</f>
        <v>0</v>
      </c>
      <c r="CU6" s="522">
        <f>'Fiche Données'!CH14</f>
        <v>0</v>
      </c>
      <c r="CV6" s="522">
        <f>'Fiche Données'!CI14</f>
        <v>0</v>
      </c>
      <c r="CW6" s="522">
        <f>'Fiche Données'!CJ14</f>
        <v>0</v>
      </c>
      <c r="CX6" s="522">
        <f>'Fiche Données'!CK14</f>
        <v>0</v>
      </c>
      <c r="CY6" s="522">
        <f>'Fiche Données'!CL14</f>
        <v>0</v>
      </c>
      <c r="CZ6" s="522">
        <f>'Fiche Données'!CM14</f>
        <v>0</v>
      </c>
      <c r="DA6" s="522">
        <f>'Fiche Données'!CN14</f>
        <v>0</v>
      </c>
      <c r="DB6" s="522">
        <f>'Fiche Données'!CO14</f>
        <v>0</v>
      </c>
      <c r="DC6" s="522">
        <f>'Fiche Données'!CP14</f>
        <v>0</v>
      </c>
      <c r="DD6" s="522">
        <f>'Fiche Données'!CQ14</f>
        <v>0</v>
      </c>
      <c r="DE6" s="522">
        <f>'Fiche Données'!CR14</f>
        <v>0</v>
      </c>
      <c r="DF6" s="522">
        <f>'Fiche Données'!CS14</f>
        <v>0</v>
      </c>
      <c r="DG6" s="522">
        <f>'Fiche Données'!CT14</f>
        <v>0</v>
      </c>
      <c r="DH6" s="522">
        <f>'Fiche Données'!CU14</f>
        <v>0</v>
      </c>
      <c r="DI6" s="522">
        <f>'Fiche Données'!CV14</f>
        <v>0</v>
      </c>
      <c r="DJ6" s="522">
        <f>'Fiche Données'!CW14</f>
        <v>0</v>
      </c>
      <c r="DK6" s="522">
        <f>'Fiche Données'!CX14</f>
        <v>0</v>
      </c>
      <c r="DL6" s="522">
        <f>'Fiche Données'!CY14</f>
        <v>0</v>
      </c>
      <c r="DM6" s="522">
        <f>'Fiche Données'!CZ14</f>
        <v>0</v>
      </c>
      <c r="DN6" s="522">
        <f>'Fiche Données'!DA14</f>
        <v>0</v>
      </c>
      <c r="DO6" s="522">
        <f>'Fiche Données'!DB14</f>
        <v>0</v>
      </c>
      <c r="DP6" s="522">
        <f>'Fiche Données'!DC14</f>
        <v>0</v>
      </c>
      <c r="DQ6" s="522">
        <f>'Fiche Données'!DD14</f>
        <v>0</v>
      </c>
      <c r="DR6" s="522">
        <f>'Fiche Données'!DE14</f>
        <v>0</v>
      </c>
      <c r="DS6" s="522">
        <f>'Fiche Données'!DF14</f>
        <v>0</v>
      </c>
      <c r="DT6" s="522">
        <f>'Fiche Données'!DG14</f>
        <v>0</v>
      </c>
      <c r="DU6" s="522">
        <f>'Fiche Données'!DH14</f>
        <v>0</v>
      </c>
      <c r="DV6" s="522">
        <f>'Fiche Données'!DI14</f>
        <v>0</v>
      </c>
      <c r="DW6" s="522">
        <f>'Fiche Données'!DJ14</f>
        <v>0</v>
      </c>
      <c r="DX6" s="522">
        <f>'Fiche Données'!DK14</f>
        <v>0</v>
      </c>
      <c r="DY6" s="522">
        <f>'Fiche Données'!DL14</f>
        <v>0</v>
      </c>
      <c r="DZ6" s="522">
        <f>'Fiche Données'!DM14</f>
        <v>0</v>
      </c>
      <c r="EA6" s="522">
        <f>'Fiche Données'!DN14</f>
        <v>0</v>
      </c>
      <c r="EB6" s="522">
        <f>'Fiche Données'!DO14</f>
        <v>0</v>
      </c>
      <c r="EC6" s="522">
        <f>'Fiche Données'!DP14</f>
        <v>0</v>
      </c>
      <c r="ED6" s="522">
        <f>'Fiche Données'!DQ14</f>
        <v>0</v>
      </c>
      <c r="EE6" s="522">
        <f>'Fiche Données'!DR14</f>
        <v>0</v>
      </c>
      <c r="EF6" s="522">
        <f>'Fiche Données'!DS14</f>
        <v>0</v>
      </c>
      <c r="EG6" s="522">
        <f>'Fiche Données'!DT14</f>
        <v>0</v>
      </c>
      <c r="EH6" s="522">
        <f>'Fiche Données'!DU14</f>
        <v>0</v>
      </c>
      <c r="EI6" s="522">
        <f>'Fiche Données'!DV14</f>
        <v>0</v>
      </c>
      <c r="EJ6" s="522">
        <f>'Fiche Données'!DW14</f>
        <v>0</v>
      </c>
      <c r="EK6" s="522">
        <f>'Fiche Données'!DX14</f>
        <v>0</v>
      </c>
      <c r="EL6" s="522">
        <f>'Fiche Données'!DY14</f>
        <v>0</v>
      </c>
      <c r="EM6" s="522">
        <f>'Fiche Données'!DZ14</f>
        <v>0</v>
      </c>
      <c r="EN6" s="522">
        <f>'Fiche Données'!EA14</f>
        <v>0</v>
      </c>
      <c r="EO6" s="522">
        <f>'Fiche Données'!EB14</f>
        <v>0</v>
      </c>
      <c r="EP6" s="522">
        <f>'Fiche Données'!EC14</f>
        <v>0</v>
      </c>
      <c r="EQ6" s="522">
        <f>'Fiche Données'!ED14</f>
        <v>0</v>
      </c>
      <c r="ER6" s="522">
        <f>'Fiche Données'!EE14</f>
        <v>0</v>
      </c>
      <c r="ES6" s="522">
        <f>'Fiche Données'!EF14</f>
        <v>0</v>
      </c>
      <c r="ET6" s="522">
        <f>'Fiche Données'!EG14</f>
        <v>0</v>
      </c>
      <c r="EU6" s="522">
        <f>'Fiche Données'!EH14</f>
        <v>0</v>
      </c>
      <c r="EV6" s="525">
        <f>'Fiche Données'!EI14</f>
        <v>0</v>
      </c>
    </row>
    <row r="7" spans="1:152" ht="35.25" customHeight="1" thickBot="1" x14ac:dyDescent="0.3">
      <c r="A7" s="565"/>
      <c r="B7" s="565"/>
      <c r="C7" s="565"/>
      <c r="D7" s="565"/>
      <c r="E7" s="740" t="s">
        <v>539</v>
      </c>
      <c r="F7" s="740"/>
      <c r="G7" s="741" t="s">
        <v>540</v>
      </c>
      <c r="H7" s="741"/>
      <c r="I7" s="741"/>
      <c r="J7" s="741"/>
      <c r="K7" s="565"/>
      <c r="L7" s="565"/>
      <c r="O7" s="734"/>
      <c r="P7" s="735"/>
      <c r="Q7" s="711" t="s">
        <v>185</v>
      </c>
      <c r="R7" s="712"/>
      <c r="S7" s="537">
        <f t="shared" si="0"/>
        <v>0</v>
      </c>
      <c r="T7" s="534">
        <f>'Fiche Données'!G15</f>
        <v>0</v>
      </c>
      <c r="U7" s="522">
        <f>'Fiche Données'!H15</f>
        <v>0</v>
      </c>
      <c r="V7" s="522">
        <f>'Fiche Données'!I15</f>
        <v>0</v>
      </c>
      <c r="W7" s="522">
        <f>'Fiche Données'!J15</f>
        <v>0</v>
      </c>
      <c r="X7" s="522">
        <f>'Fiche Données'!K15</f>
        <v>0</v>
      </c>
      <c r="Y7" s="522">
        <f>'Fiche Données'!L15</f>
        <v>0</v>
      </c>
      <c r="Z7" s="522">
        <f>'Fiche Données'!M15</f>
        <v>0</v>
      </c>
      <c r="AA7" s="522">
        <f>'Fiche Données'!N15</f>
        <v>0</v>
      </c>
      <c r="AB7" s="522">
        <f>'Fiche Données'!O15</f>
        <v>0</v>
      </c>
      <c r="AC7" s="522">
        <f>'Fiche Données'!P15</f>
        <v>0</v>
      </c>
      <c r="AD7" s="522">
        <f>'Fiche Données'!Q15</f>
        <v>0</v>
      </c>
      <c r="AE7" s="522">
        <f>'Fiche Données'!R15</f>
        <v>0</v>
      </c>
      <c r="AF7" s="522">
        <f>'Fiche Données'!S15</f>
        <v>0</v>
      </c>
      <c r="AG7" s="522">
        <f>'Fiche Données'!T15</f>
        <v>0</v>
      </c>
      <c r="AH7" s="522">
        <f>'Fiche Données'!U15</f>
        <v>0</v>
      </c>
      <c r="AI7" s="522">
        <f>'Fiche Données'!V15</f>
        <v>0</v>
      </c>
      <c r="AJ7" s="522">
        <f>'Fiche Données'!W15</f>
        <v>0</v>
      </c>
      <c r="AK7" s="522">
        <f>'Fiche Données'!X15</f>
        <v>0</v>
      </c>
      <c r="AL7" s="522">
        <f>'Fiche Données'!Y15</f>
        <v>0</v>
      </c>
      <c r="AM7" s="522">
        <f>'Fiche Données'!Z15</f>
        <v>0</v>
      </c>
      <c r="AN7" s="522">
        <f>'Fiche Données'!AA15</f>
        <v>0</v>
      </c>
      <c r="AO7" s="522">
        <f>'Fiche Données'!AB15</f>
        <v>0</v>
      </c>
      <c r="AP7" s="522">
        <f>'Fiche Données'!AC15</f>
        <v>0</v>
      </c>
      <c r="AQ7" s="522">
        <f>'Fiche Données'!AD15</f>
        <v>0</v>
      </c>
      <c r="AR7" s="522">
        <f>'Fiche Données'!AE15</f>
        <v>0</v>
      </c>
      <c r="AS7" s="522">
        <f>'Fiche Données'!AF15</f>
        <v>0</v>
      </c>
      <c r="AT7" s="522">
        <f>'Fiche Données'!AG15</f>
        <v>0</v>
      </c>
      <c r="AU7" s="522">
        <f>'Fiche Données'!AH15</f>
        <v>0</v>
      </c>
      <c r="AV7" s="522">
        <f>'Fiche Données'!AI15</f>
        <v>0</v>
      </c>
      <c r="AW7" s="522">
        <f>'Fiche Données'!AJ15</f>
        <v>0</v>
      </c>
      <c r="AX7" s="522">
        <f>'Fiche Données'!AK15</f>
        <v>0</v>
      </c>
      <c r="AY7" s="522">
        <f>'Fiche Données'!AL15</f>
        <v>0</v>
      </c>
      <c r="AZ7" s="522">
        <f>'Fiche Données'!AM15</f>
        <v>0</v>
      </c>
      <c r="BA7" s="522">
        <f>'Fiche Données'!AN15</f>
        <v>0</v>
      </c>
      <c r="BB7" s="522">
        <f>'Fiche Données'!AO15</f>
        <v>0</v>
      </c>
      <c r="BC7" s="522">
        <f>'Fiche Données'!AP15</f>
        <v>0</v>
      </c>
      <c r="BD7" s="522">
        <f>'Fiche Données'!AQ15</f>
        <v>0</v>
      </c>
      <c r="BE7" s="522">
        <f>'Fiche Données'!AR15</f>
        <v>0</v>
      </c>
      <c r="BF7" s="522">
        <f>'Fiche Données'!AS15</f>
        <v>0</v>
      </c>
      <c r="BG7" s="522">
        <f>'Fiche Données'!AT15</f>
        <v>0</v>
      </c>
      <c r="BH7" s="522">
        <f>'Fiche Données'!AU15</f>
        <v>0</v>
      </c>
      <c r="BI7" s="522">
        <f>'Fiche Données'!AV15</f>
        <v>0</v>
      </c>
      <c r="BJ7" s="522">
        <f>'Fiche Données'!AW15</f>
        <v>0</v>
      </c>
      <c r="BK7" s="522">
        <f>'Fiche Données'!AX15</f>
        <v>0</v>
      </c>
      <c r="BL7" s="522">
        <f>'Fiche Données'!AY15</f>
        <v>0</v>
      </c>
      <c r="BM7" s="522">
        <f>'Fiche Données'!AZ15</f>
        <v>0</v>
      </c>
      <c r="BN7" s="522">
        <f>'Fiche Données'!BA15</f>
        <v>0</v>
      </c>
      <c r="BO7" s="522">
        <f>'Fiche Données'!BB15</f>
        <v>0</v>
      </c>
      <c r="BP7" s="522">
        <f>'Fiche Données'!BC15</f>
        <v>0</v>
      </c>
      <c r="BQ7" s="522">
        <f>'Fiche Données'!BD15</f>
        <v>0</v>
      </c>
      <c r="BR7" s="522">
        <f>'Fiche Données'!BE15</f>
        <v>0</v>
      </c>
      <c r="BS7" s="522">
        <f>'Fiche Données'!BF15</f>
        <v>0</v>
      </c>
      <c r="BT7" s="522">
        <f>'Fiche Données'!BG15</f>
        <v>0</v>
      </c>
      <c r="BU7" s="522">
        <f>'Fiche Données'!BH15</f>
        <v>0</v>
      </c>
      <c r="BV7" s="522">
        <f>'Fiche Données'!BI15</f>
        <v>0</v>
      </c>
      <c r="BW7" s="522">
        <f>'Fiche Données'!BJ15</f>
        <v>0</v>
      </c>
      <c r="BX7" s="522">
        <f>'Fiche Données'!BK15</f>
        <v>0</v>
      </c>
      <c r="BY7" s="522">
        <f>'Fiche Données'!BL15</f>
        <v>0</v>
      </c>
      <c r="BZ7" s="522">
        <f>'Fiche Données'!BM15</f>
        <v>0</v>
      </c>
      <c r="CA7" s="522">
        <f>'Fiche Données'!BN15</f>
        <v>0</v>
      </c>
      <c r="CB7" s="522">
        <f>'Fiche Données'!BO15</f>
        <v>0</v>
      </c>
      <c r="CC7" s="522">
        <f>'Fiche Données'!BP15</f>
        <v>0</v>
      </c>
      <c r="CD7" s="522">
        <f>'Fiche Données'!BQ15</f>
        <v>0</v>
      </c>
      <c r="CE7" s="522">
        <f>'Fiche Données'!BR15</f>
        <v>0</v>
      </c>
      <c r="CF7" s="522">
        <f>'Fiche Données'!BS15</f>
        <v>0</v>
      </c>
      <c r="CG7" s="522">
        <f>'Fiche Données'!BT15</f>
        <v>0</v>
      </c>
      <c r="CH7" s="522">
        <f>'Fiche Données'!BU15</f>
        <v>0</v>
      </c>
      <c r="CI7" s="522">
        <f>'Fiche Données'!BV15</f>
        <v>0</v>
      </c>
      <c r="CJ7" s="522">
        <f>'Fiche Données'!BW15</f>
        <v>0</v>
      </c>
      <c r="CK7" s="522">
        <f>'Fiche Données'!BX15</f>
        <v>0</v>
      </c>
      <c r="CL7" s="522">
        <f>'Fiche Données'!BY15</f>
        <v>0</v>
      </c>
      <c r="CM7" s="522">
        <f>'Fiche Données'!BZ15</f>
        <v>0</v>
      </c>
      <c r="CN7" s="522">
        <f>'Fiche Données'!CA15</f>
        <v>0</v>
      </c>
      <c r="CO7" s="522">
        <f>'Fiche Données'!CB15</f>
        <v>0</v>
      </c>
      <c r="CP7" s="522">
        <f>'Fiche Données'!CC15</f>
        <v>0</v>
      </c>
      <c r="CQ7" s="522">
        <f>'Fiche Données'!CD15</f>
        <v>0</v>
      </c>
      <c r="CR7" s="522">
        <f>'Fiche Données'!CE15</f>
        <v>0</v>
      </c>
      <c r="CS7" s="522">
        <f>'Fiche Données'!CF15</f>
        <v>0</v>
      </c>
      <c r="CT7" s="522">
        <f>'Fiche Données'!CG15</f>
        <v>0</v>
      </c>
      <c r="CU7" s="522">
        <f>'Fiche Données'!CH15</f>
        <v>0</v>
      </c>
      <c r="CV7" s="522">
        <f>'Fiche Données'!CI15</f>
        <v>0</v>
      </c>
      <c r="CW7" s="522">
        <f>'Fiche Données'!CJ15</f>
        <v>0</v>
      </c>
      <c r="CX7" s="522">
        <f>'Fiche Données'!CK15</f>
        <v>0</v>
      </c>
      <c r="CY7" s="522">
        <f>'Fiche Données'!CL15</f>
        <v>0</v>
      </c>
      <c r="CZ7" s="522">
        <f>'Fiche Données'!CM15</f>
        <v>0</v>
      </c>
      <c r="DA7" s="522">
        <f>'Fiche Données'!CN15</f>
        <v>0</v>
      </c>
      <c r="DB7" s="522">
        <f>'Fiche Données'!CO15</f>
        <v>0</v>
      </c>
      <c r="DC7" s="522">
        <f>'Fiche Données'!CP15</f>
        <v>0</v>
      </c>
      <c r="DD7" s="522">
        <f>'Fiche Données'!CQ15</f>
        <v>0</v>
      </c>
      <c r="DE7" s="522">
        <f>'Fiche Données'!CR15</f>
        <v>0</v>
      </c>
      <c r="DF7" s="522">
        <f>'Fiche Données'!CS15</f>
        <v>0</v>
      </c>
      <c r="DG7" s="522">
        <f>'Fiche Données'!CT15</f>
        <v>0</v>
      </c>
      <c r="DH7" s="522">
        <f>'Fiche Données'!CU15</f>
        <v>0</v>
      </c>
      <c r="DI7" s="522">
        <f>'Fiche Données'!CV15</f>
        <v>0</v>
      </c>
      <c r="DJ7" s="522">
        <f>'Fiche Données'!CW15</f>
        <v>0</v>
      </c>
      <c r="DK7" s="522">
        <f>'Fiche Données'!CX15</f>
        <v>0</v>
      </c>
      <c r="DL7" s="522">
        <f>'Fiche Données'!CY15</f>
        <v>0</v>
      </c>
      <c r="DM7" s="522">
        <f>'Fiche Données'!CZ15</f>
        <v>0</v>
      </c>
      <c r="DN7" s="522">
        <f>'Fiche Données'!DA15</f>
        <v>0</v>
      </c>
      <c r="DO7" s="522">
        <f>'Fiche Données'!DB15</f>
        <v>0</v>
      </c>
      <c r="DP7" s="522">
        <f>'Fiche Données'!DC15</f>
        <v>0</v>
      </c>
      <c r="DQ7" s="522">
        <f>'Fiche Données'!DD15</f>
        <v>0</v>
      </c>
      <c r="DR7" s="522">
        <f>'Fiche Données'!DE15</f>
        <v>0</v>
      </c>
      <c r="DS7" s="522">
        <f>'Fiche Données'!DF15</f>
        <v>0</v>
      </c>
      <c r="DT7" s="522">
        <f>'Fiche Données'!DG15</f>
        <v>0</v>
      </c>
      <c r="DU7" s="522">
        <f>'Fiche Données'!DH15</f>
        <v>0</v>
      </c>
      <c r="DV7" s="522">
        <f>'Fiche Données'!DI15</f>
        <v>0</v>
      </c>
      <c r="DW7" s="522">
        <f>'Fiche Données'!DJ15</f>
        <v>0</v>
      </c>
      <c r="DX7" s="522">
        <f>'Fiche Données'!DK15</f>
        <v>0</v>
      </c>
      <c r="DY7" s="522">
        <f>'Fiche Données'!DL15</f>
        <v>0</v>
      </c>
      <c r="DZ7" s="522">
        <f>'Fiche Données'!DM15</f>
        <v>0</v>
      </c>
      <c r="EA7" s="522">
        <f>'Fiche Données'!DN15</f>
        <v>0</v>
      </c>
      <c r="EB7" s="522">
        <f>'Fiche Données'!DO15</f>
        <v>0</v>
      </c>
      <c r="EC7" s="522">
        <f>'Fiche Données'!DP15</f>
        <v>0</v>
      </c>
      <c r="ED7" s="522">
        <f>'Fiche Données'!DQ15</f>
        <v>0</v>
      </c>
      <c r="EE7" s="522">
        <f>'Fiche Données'!DR15</f>
        <v>0</v>
      </c>
      <c r="EF7" s="522">
        <f>'Fiche Données'!DS15</f>
        <v>0</v>
      </c>
      <c r="EG7" s="522">
        <f>'Fiche Données'!DT15</f>
        <v>0</v>
      </c>
      <c r="EH7" s="522">
        <f>'Fiche Données'!DU15</f>
        <v>0</v>
      </c>
      <c r="EI7" s="522">
        <f>'Fiche Données'!DV15</f>
        <v>0</v>
      </c>
      <c r="EJ7" s="522">
        <f>'Fiche Données'!DW15</f>
        <v>0</v>
      </c>
      <c r="EK7" s="522">
        <f>'Fiche Données'!DX15</f>
        <v>0</v>
      </c>
      <c r="EL7" s="522">
        <f>'Fiche Données'!DY15</f>
        <v>0</v>
      </c>
      <c r="EM7" s="522">
        <f>'Fiche Données'!DZ15</f>
        <v>0</v>
      </c>
      <c r="EN7" s="522">
        <f>'Fiche Données'!EA15</f>
        <v>0</v>
      </c>
      <c r="EO7" s="522">
        <f>'Fiche Données'!EB15</f>
        <v>0</v>
      </c>
      <c r="EP7" s="522">
        <f>'Fiche Données'!EC15</f>
        <v>0</v>
      </c>
      <c r="EQ7" s="522">
        <f>'Fiche Données'!ED15</f>
        <v>0</v>
      </c>
      <c r="ER7" s="522">
        <f>'Fiche Données'!EE15</f>
        <v>0</v>
      </c>
      <c r="ES7" s="522">
        <f>'Fiche Données'!EF15</f>
        <v>0</v>
      </c>
      <c r="ET7" s="522">
        <f>'Fiche Données'!EG15</f>
        <v>0</v>
      </c>
      <c r="EU7" s="522">
        <f>'Fiche Données'!EH15</f>
        <v>0</v>
      </c>
      <c r="EV7" s="525">
        <f>'Fiche Données'!EI15</f>
        <v>0</v>
      </c>
    </row>
    <row r="8" spans="1:152" ht="22.5" customHeight="1" x14ac:dyDescent="0.25">
      <c r="A8" s="565"/>
      <c r="B8" s="565"/>
      <c r="C8" s="565"/>
      <c r="D8" s="565"/>
      <c r="E8" s="565"/>
      <c r="F8" s="565"/>
      <c r="G8" s="565"/>
      <c r="H8" s="565"/>
      <c r="I8" s="565"/>
      <c r="J8" s="565"/>
      <c r="K8" s="565"/>
      <c r="L8" s="565"/>
      <c r="O8" s="730" t="s">
        <v>272</v>
      </c>
      <c r="P8" s="731"/>
      <c r="Q8" s="719" t="s">
        <v>270</v>
      </c>
      <c r="R8" s="720"/>
      <c r="S8" s="537">
        <f t="shared" si="0"/>
        <v>0</v>
      </c>
      <c r="T8" s="534">
        <f>'Fiche Données'!G16</f>
        <v>0</v>
      </c>
      <c r="U8" s="522">
        <f>'Fiche Données'!H16</f>
        <v>0</v>
      </c>
      <c r="V8" s="522">
        <f>'Fiche Données'!I16</f>
        <v>0</v>
      </c>
      <c r="W8" s="522">
        <f>'Fiche Données'!J16</f>
        <v>0</v>
      </c>
      <c r="X8" s="522">
        <f>'Fiche Données'!K16</f>
        <v>0</v>
      </c>
      <c r="Y8" s="522">
        <f>'Fiche Données'!L16</f>
        <v>0</v>
      </c>
      <c r="Z8" s="522">
        <f>'Fiche Données'!M16</f>
        <v>0</v>
      </c>
      <c r="AA8" s="522">
        <f>'Fiche Données'!N16</f>
        <v>0</v>
      </c>
      <c r="AB8" s="522">
        <f>'Fiche Données'!O16</f>
        <v>0</v>
      </c>
      <c r="AC8" s="522">
        <f>'Fiche Données'!P16</f>
        <v>0</v>
      </c>
      <c r="AD8" s="522">
        <f>'Fiche Données'!Q16</f>
        <v>0</v>
      </c>
      <c r="AE8" s="522">
        <f>'Fiche Données'!R16</f>
        <v>0</v>
      </c>
      <c r="AF8" s="522">
        <f>'Fiche Données'!S16</f>
        <v>0</v>
      </c>
      <c r="AG8" s="522">
        <f>'Fiche Données'!T16</f>
        <v>0</v>
      </c>
      <c r="AH8" s="522">
        <f>'Fiche Données'!U16</f>
        <v>0</v>
      </c>
      <c r="AI8" s="522">
        <f>'Fiche Données'!V16</f>
        <v>0</v>
      </c>
      <c r="AJ8" s="522">
        <f>'Fiche Données'!W16</f>
        <v>0</v>
      </c>
      <c r="AK8" s="522">
        <f>'Fiche Données'!X16</f>
        <v>0</v>
      </c>
      <c r="AL8" s="522">
        <f>'Fiche Données'!Y16</f>
        <v>0</v>
      </c>
      <c r="AM8" s="522">
        <f>'Fiche Données'!Z16</f>
        <v>0</v>
      </c>
      <c r="AN8" s="522">
        <f>'Fiche Données'!AA16</f>
        <v>0</v>
      </c>
      <c r="AO8" s="522">
        <f>'Fiche Données'!AB16</f>
        <v>0</v>
      </c>
      <c r="AP8" s="522">
        <f>'Fiche Données'!AC16</f>
        <v>0</v>
      </c>
      <c r="AQ8" s="522">
        <f>'Fiche Données'!AD16</f>
        <v>0</v>
      </c>
      <c r="AR8" s="522">
        <f>'Fiche Données'!AE16</f>
        <v>0</v>
      </c>
      <c r="AS8" s="522">
        <f>'Fiche Données'!AF16</f>
        <v>0</v>
      </c>
      <c r="AT8" s="522">
        <f>'Fiche Données'!AG16</f>
        <v>0</v>
      </c>
      <c r="AU8" s="522">
        <f>'Fiche Données'!AH16</f>
        <v>0</v>
      </c>
      <c r="AV8" s="522">
        <f>'Fiche Données'!AI16</f>
        <v>0</v>
      </c>
      <c r="AW8" s="522">
        <f>'Fiche Données'!AJ16</f>
        <v>0</v>
      </c>
      <c r="AX8" s="522">
        <f>'Fiche Données'!AK16</f>
        <v>0</v>
      </c>
      <c r="AY8" s="522">
        <f>'Fiche Données'!AL16</f>
        <v>0</v>
      </c>
      <c r="AZ8" s="522">
        <f>'Fiche Données'!AM16</f>
        <v>0</v>
      </c>
      <c r="BA8" s="522">
        <f>'Fiche Données'!AN16</f>
        <v>0</v>
      </c>
      <c r="BB8" s="522">
        <f>'Fiche Données'!AO16</f>
        <v>0</v>
      </c>
      <c r="BC8" s="522">
        <f>'Fiche Données'!AP16</f>
        <v>0</v>
      </c>
      <c r="BD8" s="522">
        <f>'Fiche Données'!AQ16</f>
        <v>0</v>
      </c>
      <c r="BE8" s="522">
        <f>'Fiche Données'!AR16</f>
        <v>0</v>
      </c>
      <c r="BF8" s="522">
        <f>'Fiche Données'!AS16</f>
        <v>0</v>
      </c>
      <c r="BG8" s="522">
        <f>'Fiche Données'!AT16</f>
        <v>0</v>
      </c>
      <c r="BH8" s="522">
        <f>'Fiche Données'!AU16</f>
        <v>0</v>
      </c>
      <c r="BI8" s="522">
        <f>'Fiche Données'!AV16</f>
        <v>0</v>
      </c>
      <c r="BJ8" s="522">
        <f>'Fiche Données'!AW16</f>
        <v>0</v>
      </c>
      <c r="BK8" s="522">
        <f>'Fiche Données'!AX16</f>
        <v>0</v>
      </c>
      <c r="BL8" s="522">
        <f>'Fiche Données'!AY16</f>
        <v>0</v>
      </c>
      <c r="BM8" s="522">
        <f>'Fiche Données'!AZ16</f>
        <v>0</v>
      </c>
      <c r="BN8" s="522">
        <f>'Fiche Données'!BA16</f>
        <v>0</v>
      </c>
      <c r="BO8" s="522">
        <f>'Fiche Données'!BB16</f>
        <v>0</v>
      </c>
      <c r="BP8" s="522">
        <f>'Fiche Données'!BC16</f>
        <v>0</v>
      </c>
      <c r="BQ8" s="522">
        <f>'Fiche Données'!BD16</f>
        <v>0</v>
      </c>
      <c r="BR8" s="522">
        <f>'Fiche Données'!BE16</f>
        <v>0</v>
      </c>
      <c r="BS8" s="522">
        <f>'Fiche Données'!BF16</f>
        <v>0</v>
      </c>
      <c r="BT8" s="522">
        <f>'Fiche Données'!BG16</f>
        <v>0</v>
      </c>
      <c r="BU8" s="522">
        <f>'Fiche Données'!BH16</f>
        <v>0</v>
      </c>
      <c r="BV8" s="522">
        <f>'Fiche Données'!BI16</f>
        <v>0</v>
      </c>
      <c r="BW8" s="522">
        <f>'Fiche Données'!BJ16</f>
        <v>0</v>
      </c>
      <c r="BX8" s="522">
        <f>'Fiche Données'!BK16</f>
        <v>0</v>
      </c>
      <c r="BY8" s="522">
        <f>'Fiche Données'!BL16</f>
        <v>0</v>
      </c>
      <c r="BZ8" s="522">
        <f>'Fiche Données'!BM16</f>
        <v>0</v>
      </c>
      <c r="CA8" s="522">
        <f>'Fiche Données'!BN16</f>
        <v>0</v>
      </c>
      <c r="CB8" s="522">
        <f>'Fiche Données'!BO16</f>
        <v>0</v>
      </c>
      <c r="CC8" s="522">
        <f>'Fiche Données'!BP16</f>
        <v>0</v>
      </c>
      <c r="CD8" s="522">
        <f>'Fiche Données'!BQ16</f>
        <v>0</v>
      </c>
      <c r="CE8" s="522">
        <f>'Fiche Données'!BR16</f>
        <v>0</v>
      </c>
      <c r="CF8" s="522">
        <f>'Fiche Données'!BS16</f>
        <v>0</v>
      </c>
      <c r="CG8" s="522">
        <f>'Fiche Données'!BT16</f>
        <v>0</v>
      </c>
      <c r="CH8" s="522">
        <f>'Fiche Données'!BU16</f>
        <v>0</v>
      </c>
      <c r="CI8" s="522">
        <f>'Fiche Données'!BV16</f>
        <v>0</v>
      </c>
      <c r="CJ8" s="522">
        <f>'Fiche Données'!BW16</f>
        <v>0</v>
      </c>
      <c r="CK8" s="522">
        <f>'Fiche Données'!BX16</f>
        <v>0</v>
      </c>
      <c r="CL8" s="522">
        <f>'Fiche Données'!BY16</f>
        <v>0</v>
      </c>
      <c r="CM8" s="522">
        <f>'Fiche Données'!BZ16</f>
        <v>0</v>
      </c>
      <c r="CN8" s="522">
        <f>'Fiche Données'!CA16</f>
        <v>0</v>
      </c>
      <c r="CO8" s="522">
        <f>'Fiche Données'!CB16</f>
        <v>0</v>
      </c>
      <c r="CP8" s="522">
        <f>'Fiche Données'!CC16</f>
        <v>0</v>
      </c>
      <c r="CQ8" s="522">
        <f>'Fiche Données'!CD16</f>
        <v>0</v>
      </c>
      <c r="CR8" s="522">
        <f>'Fiche Données'!CE16</f>
        <v>0</v>
      </c>
      <c r="CS8" s="522">
        <f>'Fiche Données'!CF16</f>
        <v>0</v>
      </c>
      <c r="CT8" s="522">
        <f>'Fiche Données'!CG16</f>
        <v>0</v>
      </c>
      <c r="CU8" s="522">
        <f>'Fiche Données'!CH16</f>
        <v>0</v>
      </c>
      <c r="CV8" s="522">
        <f>'Fiche Données'!CI16</f>
        <v>0</v>
      </c>
      <c r="CW8" s="522">
        <f>'Fiche Données'!CJ16</f>
        <v>0</v>
      </c>
      <c r="CX8" s="522">
        <f>'Fiche Données'!CK16</f>
        <v>0</v>
      </c>
      <c r="CY8" s="522">
        <f>'Fiche Données'!CL16</f>
        <v>0</v>
      </c>
      <c r="CZ8" s="522">
        <f>'Fiche Données'!CM16</f>
        <v>0</v>
      </c>
      <c r="DA8" s="522">
        <f>'Fiche Données'!CN16</f>
        <v>0</v>
      </c>
      <c r="DB8" s="522">
        <f>'Fiche Données'!CO16</f>
        <v>0</v>
      </c>
      <c r="DC8" s="522">
        <f>'Fiche Données'!CP16</f>
        <v>0</v>
      </c>
      <c r="DD8" s="522">
        <f>'Fiche Données'!CQ16</f>
        <v>0</v>
      </c>
      <c r="DE8" s="522">
        <f>'Fiche Données'!CR16</f>
        <v>0</v>
      </c>
      <c r="DF8" s="522">
        <f>'Fiche Données'!CS16</f>
        <v>0</v>
      </c>
      <c r="DG8" s="522">
        <f>'Fiche Données'!CT16</f>
        <v>0</v>
      </c>
      <c r="DH8" s="522">
        <f>'Fiche Données'!CU16</f>
        <v>0</v>
      </c>
      <c r="DI8" s="522">
        <f>'Fiche Données'!CV16</f>
        <v>0</v>
      </c>
      <c r="DJ8" s="522">
        <f>'Fiche Données'!CW16</f>
        <v>0</v>
      </c>
      <c r="DK8" s="522">
        <f>'Fiche Données'!CX16</f>
        <v>0</v>
      </c>
      <c r="DL8" s="522">
        <f>'Fiche Données'!CY16</f>
        <v>0</v>
      </c>
      <c r="DM8" s="522">
        <f>'Fiche Données'!CZ16</f>
        <v>0</v>
      </c>
      <c r="DN8" s="522">
        <f>'Fiche Données'!DA16</f>
        <v>0</v>
      </c>
      <c r="DO8" s="522">
        <f>'Fiche Données'!DB16</f>
        <v>0</v>
      </c>
      <c r="DP8" s="522">
        <f>'Fiche Données'!DC16</f>
        <v>0</v>
      </c>
      <c r="DQ8" s="522">
        <f>'Fiche Données'!DD16</f>
        <v>0</v>
      </c>
      <c r="DR8" s="522">
        <f>'Fiche Données'!DE16</f>
        <v>0</v>
      </c>
      <c r="DS8" s="522">
        <f>'Fiche Données'!DF16</f>
        <v>0</v>
      </c>
      <c r="DT8" s="522">
        <f>'Fiche Données'!DG16</f>
        <v>0</v>
      </c>
      <c r="DU8" s="522">
        <f>'Fiche Données'!DH16</f>
        <v>0</v>
      </c>
      <c r="DV8" s="522">
        <f>'Fiche Données'!DI16</f>
        <v>0</v>
      </c>
      <c r="DW8" s="522">
        <f>'Fiche Données'!DJ16</f>
        <v>0</v>
      </c>
      <c r="DX8" s="522">
        <f>'Fiche Données'!DK16</f>
        <v>0</v>
      </c>
      <c r="DY8" s="522">
        <f>'Fiche Données'!DL16</f>
        <v>0</v>
      </c>
      <c r="DZ8" s="522">
        <f>'Fiche Données'!DM16</f>
        <v>0</v>
      </c>
      <c r="EA8" s="522">
        <f>'Fiche Données'!DN16</f>
        <v>0</v>
      </c>
      <c r="EB8" s="522">
        <f>'Fiche Données'!DO16</f>
        <v>0</v>
      </c>
      <c r="EC8" s="522">
        <f>'Fiche Données'!DP16</f>
        <v>0</v>
      </c>
      <c r="ED8" s="522">
        <f>'Fiche Données'!DQ16</f>
        <v>0</v>
      </c>
      <c r="EE8" s="522">
        <f>'Fiche Données'!DR16</f>
        <v>0</v>
      </c>
      <c r="EF8" s="522">
        <f>'Fiche Données'!DS16</f>
        <v>0</v>
      </c>
      <c r="EG8" s="522">
        <f>'Fiche Données'!DT16</f>
        <v>0</v>
      </c>
      <c r="EH8" s="522">
        <f>'Fiche Données'!DU16</f>
        <v>0</v>
      </c>
      <c r="EI8" s="522">
        <f>'Fiche Données'!DV16</f>
        <v>0</v>
      </c>
      <c r="EJ8" s="522">
        <f>'Fiche Données'!DW16</f>
        <v>0</v>
      </c>
      <c r="EK8" s="522">
        <f>'Fiche Données'!DX16</f>
        <v>0</v>
      </c>
      <c r="EL8" s="522">
        <f>'Fiche Données'!DY16</f>
        <v>0</v>
      </c>
      <c r="EM8" s="522">
        <f>'Fiche Données'!DZ16</f>
        <v>0</v>
      </c>
      <c r="EN8" s="522">
        <f>'Fiche Données'!EA16</f>
        <v>0</v>
      </c>
      <c r="EO8" s="522">
        <f>'Fiche Données'!EB16</f>
        <v>0</v>
      </c>
      <c r="EP8" s="522">
        <f>'Fiche Données'!EC16</f>
        <v>0</v>
      </c>
      <c r="EQ8" s="522">
        <f>'Fiche Données'!ED16</f>
        <v>0</v>
      </c>
      <c r="ER8" s="522">
        <f>'Fiche Données'!EE16</f>
        <v>0</v>
      </c>
      <c r="ES8" s="522">
        <f>'Fiche Données'!EF16</f>
        <v>0</v>
      </c>
      <c r="ET8" s="522">
        <f>'Fiche Données'!EG16</f>
        <v>0</v>
      </c>
      <c r="EU8" s="522">
        <f>'Fiche Données'!EH16</f>
        <v>0</v>
      </c>
      <c r="EV8" s="525">
        <f>'Fiche Données'!EI16</f>
        <v>0</v>
      </c>
    </row>
    <row r="9" spans="1:152" ht="22.5" customHeight="1" x14ac:dyDescent="0.25">
      <c r="A9" s="565"/>
      <c r="B9" s="565"/>
      <c r="C9" s="565"/>
      <c r="D9" s="565"/>
      <c r="E9" s="565"/>
      <c r="F9" s="565"/>
      <c r="G9" s="565"/>
      <c r="H9" s="565"/>
      <c r="I9" s="565"/>
      <c r="J9" s="565"/>
      <c r="K9" s="565"/>
      <c r="L9" s="565"/>
      <c r="O9" s="732"/>
      <c r="P9" s="733"/>
      <c r="Q9" s="721" t="s">
        <v>269</v>
      </c>
      <c r="R9" s="722"/>
      <c r="S9" s="537">
        <f t="shared" si="0"/>
        <v>0</v>
      </c>
      <c r="T9" s="534">
        <f>'Fiche Données'!G17</f>
        <v>0</v>
      </c>
      <c r="U9" s="522">
        <f>'Fiche Données'!H17</f>
        <v>0</v>
      </c>
      <c r="V9" s="522">
        <f>'Fiche Données'!I17</f>
        <v>0</v>
      </c>
      <c r="W9" s="522">
        <f>'Fiche Données'!J17</f>
        <v>0</v>
      </c>
      <c r="X9" s="522">
        <f>'Fiche Données'!K17</f>
        <v>0</v>
      </c>
      <c r="Y9" s="522">
        <f>'Fiche Données'!L17</f>
        <v>0</v>
      </c>
      <c r="Z9" s="522">
        <f>'Fiche Données'!M17</f>
        <v>0</v>
      </c>
      <c r="AA9" s="522">
        <f>'Fiche Données'!N17</f>
        <v>0</v>
      </c>
      <c r="AB9" s="522">
        <f>'Fiche Données'!O17</f>
        <v>0</v>
      </c>
      <c r="AC9" s="522">
        <f>'Fiche Données'!P17</f>
        <v>0</v>
      </c>
      <c r="AD9" s="522">
        <f>'Fiche Données'!Q17</f>
        <v>0</v>
      </c>
      <c r="AE9" s="522">
        <f>'Fiche Données'!R17</f>
        <v>0</v>
      </c>
      <c r="AF9" s="522">
        <f>'Fiche Données'!S17</f>
        <v>0</v>
      </c>
      <c r="AG9" s="522">
        <f>'Fiche Données'!T17</f>
        <v>0</v>
      </c>
      <c r="AH9" s="522">
        <f>'Fiche Données'!U17</f>
        <v>0</v>
      </c>
      <c r="AI9" s="522">
        <f>'Fiche Données'!V17</f>
        <v>0</v>
      </c>
      <c r="AJ9" s="522">
        <f>'Fiche Données'!W17</f>
        <v>0</v>
      </c>
      <c r="AK9" s="522">
        <f>'Fiche Données'!X17</f>
        <v>0</v>
      </c>
      <c r="AL9" s="522">
        <f>'Fiche Données'!Y17</f>
        <v>0</v>
      </c>
      <c r="AM9" s="522">
        <f>'Fiche Données'!Z17</f>
        <v>0</v>
      </c>
      <c r="AN9" s="522">
        <f>'Fiche Données'!AA17</f>
        <v>0</v>
      </c>
      <c r="AO9" s="522">
        <f>'Fiche Données'!AB17</f>
        <v>0</v>
      </c>
      <c r="AP9" s="522">
        <f>'Fiche Données'!AC17</f>
        <v>0</v>
      </c>
      <c r="AQ9" s="522">
        <f>'Fiche Données'!AD17</f>
        <v>0</v>
      </c>
      <c r="AR9" s="522">
        <f>'Fiche Données'!AE17</f>
        <v>0</v>
      </c>
      <c r="AS9" s="522">
        <f>'Fiche Données'!AF17</f>
        <v>0</v>
      </c>
      <c r="AT9" s="522">
        <f>'Fiche Données'!AG17</f>
        <v>0</v>
      </c>
      <c r="AU9" s="522">
        <f>'Fiche Données'!AH17</f>
        <v>0</v>
      </c>
      <c r="AV9" s="522">
        <f>'Fiche Données'!AI17</f>
        <v>0</v>
      </c>
      <c r="AW9" s="522">
        <f>'Fiche Données'!AJ17</f>
        <v>0</v>
      </c>
      <c r="AX9" s="522">
        <f>'Fiche Données'!AK17</f>
        <v>0</v>
      </c>
      <c r="AY9" s="522">
        <f>'Fiche Données'!AL17</f>
        <v>0</v>
      </c>
      <c r="AZ9" s="522">
        <f>'Fiche Données'!AM17</f>
        <v>0</v>
      </c>
      <c r="BA9" s="522">
        <f>'Fiche Données'!AN17</f>
        <v>0</v>
      </c>
      <c r="BB9" s="522">
        <f>'Fiche Données'!AO17</f>
        <v>0</v>
      </c>
      <c r="BC9" s="522">
        <f>'Fiche Données'!AP17</f>
        <v>0</v>
      </c>
      <c r="BD9" s="522">
        <f>'Fiche Données'!AQ17</f>
        <v>0</v>
      </c>
      <c r="BE9" s="522">
        <f>'Fiche Données'!AR17</f>
        <v>0</v>
      </c>
      <c r="BF9" s="522">
        <f>'Fiche Données'!AS17</f>
        <v>0</v>
      </c>
      <c r="BG9" s="522">
        <f>'Fiche Données'!AT17</f>
        <v>0</v>
      </c>
      <c r="BH9" s="522">
        <f>'Fiche Données'!AU17</f>
        <v>0</v>
      </c>
      <c r="BI9" s="522">
        <f>'Fiche Données'!AV17</f>
        <v>0</v>
      </c>
      <c r="BJ9" s="522">
        <f>'Fiche Données'!AW17</f>
        <v>0</v>
      </c>
      <c r="BK9" s="522">
        <f>'Fiche Données'!AX17</f>
        <v>0</v>
      </c>
      <c r="BL9" s="522">
        <f>'Fiche Données'!AY17</f>
        <v>0</v>
      </c>
      <c r="BM9" s="522">
        <f>'Fiche Données'!AZ17</f>
        <v>0</v>
      </c>
      <c r="BN9" s="522">
        <f>'Fiche Données'!BA17</f>
        <v>0</v>
      </c>
      <c r="BO9" s="522">
        <f>'Fiche Données'!BB17</f>
        <v>0</v>
      </c>
      <c r="BP9" s="522">
        <f>'Fiche Données'!BC17</f>
        <v>0</v>
      </c>
      <c r="BQ9" s="522">
        <f>'Fiche Données'!BD17</f>
        <v>0</v>
      </c>
      <c r="BR9" s="522">
        <f>'Fiche Données'!BE17</f>
        <v>0</v>
      </c>
      <c r="BS9" s="522">
        <f>'Fiche Données'!BF17</f>
        <v>0</v>
      </c>
      <c r="BT9" s="522">
        <f>'Fiche Données'!BG17</f>
        <v>0</v>
      </c>
      <c r="BU9" s="522">
        <f>'Fiche Données'!BH17</f>
        <v>0</v>
      </c>
      <c r="BV9" s="522">
        <f>'Fiche Données'!BI17</f>
        <v>0</v>
      </c>
      <c r="BW9" s="522">
        <f>'Fiche Données'!BJ17</f>
        <v>0</v>
      </c>
      <c r="BX9" s="522">
        <f>'Fiche Données'!BK17</f>
        <v>0</v>
      </c>
      <c r="BY9" s="522">
        <f>'Fiche Données'!BL17</f>
        <v>0</v>
      </c>
      <c r="BZ9" s="522">
        <f>'Fiche Données'!BM17</f>
        <v>0</v>
      </c>
      <c r="CA9" s="522">
        <f>'Fiche Données'!BN17</f>
        <v>0</v>
      </c>
      <c r="CB9" s="522">
        <f>'Fiche Données'!BO17</f>
        <v>0</v>
      </c>
      <c r="CC9" s="522">
        <f>'Fiche Données'!BP17</f>
        <v>0</v>
      </c>
      <c r="CD9" s="522">
        <f>'Fiche Données'!BQ17</f>
        <v>0</v>
      </c>
      <c r="CE9" s="522">
        <f>'Fiche Données'!BR17</f>
        <v>0</v>
      </c>
      <c r="CF9" s="522">
        <f>'Fiche Données'!BS17</f>
        <v>0</v>
      </c>
      <c r="CG9" s="522">
        <f>'Fiche Données'!BT17</f>
        <v>0</v>
      </c>
      <c r="CH9" s="522">
        <f>'Fiche Données'!BU17</f>
        <v>0</v>
      </c>
      <c r="CI9" s="522">
        <f>'Fiche Données'!BV17</f>
        <v>0</v>
      </c>
      <c r="CJ9" s="522">
        <f>'Fiche Données'!BW17</f>
        <v>0</v>
      </c>
      <c r="CK9" s="522">
        <f>'Fiche Données'!BX17</f>
        <v>0</v>
      </c>
      <c r="CL9" s="522">
        <f>'Fiche Données'!BY17</f>
        <v>0</v>
      </c>
      <c r="CM9" s="522">
        <f>'Fiche Données'!BZ17</f>
        <v>0</v>
      </c>
      <c r="CN9" s="522">
        <f>'Fiche Données'!CA17</f>
        <v>0</v>
      </c>
      <c r="CO9" s="522">
        <f>'Fiche Données'!CB17</f>
        <v>0</v>
      </c>
      <c r="CP9" s="522">
        <f>'Fiche Données'!CC17</f>
        <v>0</v>
      </c>
      <c r="CQ9" s="522">
        <f>'Fiche Données'!CD17</f>
        <v>0</v>
      </c>
      <c r="CR9" s="522">
        <f>'Fiche Données'!CE17</f>
        <v>0</v>
      </c>
      <c r="CS9" s="522">
        <f>'Fiche Données'!CF17</f>
        <v>0</v>
      </c>
      <c r="CT9" s="522">
        <f>'Fiche Données'!CG17</f>
        <v>0</v>
      </c>
      <c r="CU9" s="522">
        <f>'Fiche Données'!CH17</f>
        <v>0</v>
      </c>
      <c r="CV9" s="522">
        <f>'Fiche Données'!CI17</f>
        <v>0</v>
      </c>
      <c r="CW9" s="522">
        <f>'Fiche Données'!CJ17</f>
        <v>0</v>
      </c>
      <c r="CX9" s="522">
        <f>'Fiche Données'!CK17</f>
        <v>0</v>
      </c>
      <c r="CY9" s="522">
        <f>'Fiche Données'!CL17</f>
        <v>0</v>
      </c>
      <c r="CZ9" s="522">
        <f>'Fiche Données'!CM17</f>
        <v>0</v>
      </c>
      <c r="DA9" s="522">
        <f>'Fiche Données'!CN17</f>
        <v>0</v>
      </c>
      <c r="DB9" s="522">
        <f>'Fiche Données'!CO17</f>
        <v>0</v>
      </c>
      <c r="DC9" s="522">
        <f>'Fiche Données'!CP17</f>
        <v>0</v>
      </c>
      <c r="DD9" s="522">
        <f>'Fiche Données'!CQ17</f>
        <v>0</v>
      </c>
      <c r="DE9" s="522">
        <f>'Fiche Données'!CR17</f>
        <v>0</v>
      </c>
      <c r="DF9" s="522">
        <f>'Fiche Données'!CS17</f>
        <v>0</v>
      </c>
      <c r="DG9" s="522">
        <f>'Fiche Données'!CT17</f>
        <v>0</v>
      </c>
      <c r="DH9" s="522">
        <f>'Fiche Données'!CU17</f>
        <v>0</v>
      </c>
      <c r="DI9" s="522">
        <f>'Fiche Données'!CV17</f>
        <v>0</v>
      </c>
      <c r="DJ9" s="522">
        <f>'Fiche Données'!CW17</f>
        <v>0</v>
      </c>
      <c r="DK9" s="522">
        <f>'Fiche Données'!CX17</f>
        <v>0</v>
      </c>
      <c r="DL9" s="522">
        <f>'Fiche Données'!CY17</f>
        <v>0</v>
      </c>
      <c r="DM9" s="522">
        <f>'Fiche Données'!CZ17</f>
        <v>0</v>
      </c>
      <c r="DN9" s="522">
        <f>'Fiche Données'!DA17</f>
        <v>0</v>
      </c>
      <c r="DO9" s="522">
        <f>'Fiche Données'!DB17</f>
        <v>0</v>
      </c>
      <c r="DP9" s="522">
        <f>'Fiche Données'!DC17</f>
        <v>0</v>
      </c>
      <c r="DQ9" s="522">
        <f>'Fiche Données'!DD17</f>
        <v>0</v>
      </c>
      <c r="DR9" s="522">
        <f>'Fiche Données'!DE17</f>
        <v>0</v>
      </c>
      <c r="DS9" s="522">
        <f>'Fiche Données'!DF17</f>
        <v>0</v>
      </c>
      <c r="DT9" s="522">
        <f>'Fiche Données'!DG17</f>
        <v>0</v>
      </c>
      <c r="DU9" s="522">
        <f>'Fiche Données'!DH17</f>
        <v>0</v>
      </c>
      <c r="DV9" s="522">
        <f>'Fiche Données'!DI17</f>
        <v>0</v>
      </c>
      <c r="DW9" s="522">
        <f>'Fiche Données'!DJ17</f>
        <v>0</v>
      </c>
      <c r="DX9" s="522">
        <f>'Fiche Données'!DK17</f>
        <v>0</v>
      </c>
      <c r="DY9" s="522">
        <f>'Fiche Données'!DL17</f>
        <v>0</v>
      </c>
      <c r="DZ9" s="522">
        <f>'Fiche Données'!DM17</f>
        <v>0</v>
      </c>
      <c r="EA9" s="522">
        <f>'Fiche Données'!DN17</f>
        <v>0</v>
      </c>
      <c r="EB9" s="522">
        <f>'Fiche Données'!DO17</f>
        <v>0</v>
      </c>
      <c r="EC9" s="522">
        <f>'Fiche Données'!DP17</f>
        <v>0</v>
      </c>
      <c r="ED9" s="522">
        <f>'Fiche Données'!DQ17</f>
        <v>0</v>
      </c>
      <c r="EE9" s="522">
        <f>'Fiche Données'!DR17</f>
        <v>0</v>
      </c>
      <c r="EF9" s="522">
        <f>'Fiche Données'!DS17</f>
        <v>0</v>
      </c>
      <c r="EG9" s="522">
        <f>'Fiche Données'!DT17</f>
        <v>0</v>
      </c>
      <c r="EH9" s="522">
        <f>'Fiche Données'!DU17</f>
        <v>0</v>
      </c>
      <c r="EI9" s="522">
        <f>'Fiche Données'!DV17</f>
        <v>0</v>
      </c>
      <c r="EJ9" s="522">
        <f>'Fiche Données'!DW17</f>
        <v>0</v>
      </c>
      <c r="EK9" s="522">
        <f>'Fiche Données'!DX17</f>
        <v>0</v>
      </c>
      <c r="EL9" s="522">
        <f>'Fiche Données'!DY17</f>
        <v>0</v>
      </c>
      <c r="EM9" s="522">
        <f>'Fiche Données'!DZ17</f>
        <v>0</v>
      </c>
      <c r="EN9" s="522">
        <f>'Fiche Données'!EA17</f>
        <v>0</v>
      </c>
      <c r="EO9" s="522">
        <f>'Fiche Données'!EB17</f>
        <v>0</v>
      </c>
      <c r="EP9" s="522">
        <f>'Fiche Données'!EC17</f>
        <v>0</v>
      </c>
      <c r="EQ9" s="522">
        <f>'Fiche Données'!ED17</f>
        <v>0</v>
      </c>
      <c r="ER9" s="522">
        <f>'Fiche Données'!EE17</f>
        <v>0</v>
      </c>
      <c r="ES9" s="522">
        <f>'Fiche Données'!EF17</f>
        <v>0</v>
      </c>
      <c r="ET9" s="522">
        <f>'Fiche Données'!EG17</f>
        <v>0</v>
      </c>
      <c r="EU9" s="522">
        <f>'Fiche Données'!EH17</f>
        <v>0</v>
      </c>
      <c r="EV9" s="525">
        <f>'Fiche Données'!EI17</f>
        <v>0</v>
      </c>
    </row>
    <row r="10" spans="1:152" ht="22.5" customHeight="1" thickBot="1" x14ac:dyDescent="0.3">
      <c r="A10" s="565"/>
      <c r="B10" s="565"/>
      <c r="C10" s="565"/>
      <c r="D10" s="565"/>
      <c r="E10" s="565"/>
      <c r="F10" s="565"/>
      <c r="G10" s="565"/>
      <c r="H10" s="565"/>
      <c r="I10" s="565"/>
      <c r="J10" s="565"/>
      <c r="K10" s="565"/>
      <c r="L10" s="565"/>
      <c r="O10" s="734"/>
      <c r="P10" s="735"/>
      <c r="Q10" s="711" t="s">
        <v>185</v>
      </c>
      <c r="R10" s="712"/>
      <c r="S10" s="537">
        <f t="shared" si="0"/>
        <v>0</v>
      </c>
      <c r="T10" s="534">
        <f>'Fiche Données'!G18</f>
        <v>0</v>
      </c>
      <c r="U10" s="522">
        <f>'Fiche Données'!H18</f>
        <v>0</v>
      </c>
      <c r="V10" s="522">
        <f>'Fiche Données'!I18</f>
        <v>0</v>
      </c>
      <c r="W10" s="522">
        <f>'Fiche Données'!J18</f>
        <v>0</v>
      </c>
      <c r="X10" s="522">
        <f>'Fiche Données'!K18</f>
        <v>0</v>
      </c>
      <c r="Y10" s="522">
        <f>'Fiche Données'!L18</f>
        <v>0</v>
      </c>
      <c r="Z10" s="522">
        <f>'Fiche Données'!M18</f>
        <v>0</v>
      </c>
      <c r="AA10" s="522">
        <f>'Fiche Données'!N18</f>
        <v>0</v>
      </c>
      <c r="AB10" s="522">
        <f>'Fiche Données'!O18</f>
        <v>0</v>
      </c>
      <c r="AC10" s="522">
        <f>'Fiche Données'!P18</f>
        <v>0</v>
      </c>
      <c r="AD10" s="522">
        <f>'Fiche Données'!Q18</f>
        <v>0</v>
      </c>
      <c r="AE10" s="522">
        <f>'Fiche Données'!R18</f>
        <v>0</v>
      </c>
      <c r="AF10" s="522">
        <f>'Fiche Données'!S18</f>
        <v>0</v>
      </c>
      <c r="AG10" s="522">
        <f>'Fiche Données'!T18</f>
        <v>0</v>
      </c>
      <c r="AH10" s="522">
        <f>'Fiche Données'!U18</f>
        <v>0</v>
      </c>
      <c r="AI10" s="522">
        <f>'Fiche Données'!V18</f>
        <v>0</v>
      </c>
      <c r="AJ10" s="522">
        <f>'Fiche Données'!W18</f>
        <v>0</v>
      </c>
      <c r="AK10" s="522">
        <f>'Fiche Données'!X18</f>
        <v>0</v>
      </c>
      <c r="AL10" s="522">
        <f>'Fiche Données'!Y18</f>
        <v>0</v>
      </c>
      <c r="AM10" s="522">
        <f>'Fiche Données'!Z18</f>
        <v>0</v>
      </c>
      <c r="AN10" s="522">
        <f>'Fiche Données'!AA18</f>
        <v>0</v>
      </c>
      <c r="AO10" s="522">
        <f>'Fiche Données'!AB18</f>
        <v>0</v>
      </c>
      <c r="AP10" s="522">
        <f>'Fiche Données'!AC18</f>
        <v>0</v>
      </c>
      <c r="AQ10" s="522">
        <f>'Fiche Données'!AD18</f>
        <v>0</v>
      </c>
      <c r="AR10" s="522">
        <f>'Fiche Données'!AE18</f>
        <v>0</v>
      </c>
      <c r="AS10" s="522">
        <f>'Fiche Données'!AF18</f>
        <v>0</v>
      </c>
      <c r="AT10" s="522">
        <f>'Fiche Données'!AG18</f>
        <v>0</v>
      </c>
      <c r="AU10" s="522">
        <f>'Fiche Données'!AH18</f>
        <v>0</v>
      </c>
      <c r="AV10" s="522">
        <f>'Fiche Données'!AI18</f>
        <v>0</v>
      </c>
      <c r="AW10" s="522">
        <f>'Fiche Données'!AJ18</f>
        <v>0</v>
      </c>
      <c r="AX10" s="522">
        <f>'Fiche Données'!AK18</f>
        <v>0</v>
      </c>
      <c r="AY10" s="522">
        <f>'Fiche Données'!AL18</f>
        <v>0</v>
      </c>
      <c r="AZ10" s="522">
        <f>'Fiche Données'!AM18</f>
        <v>0</v>
      </c>
      <c r="BA10" s="522">
        <f>'Fiche Données'!AN18</f>
        <v>0</v>
      </c>
      <c r="BB10" s="522">
        <f>'Fiche Données'!AO18</f>
        <v>0</v>
      </c>
      <c r="BC10" s="522">
        <f>'Fiche Données'!AP18</f>
        <v>0</v>
      </c>
      <c r="BD10" s="522">
        <f>'Fiche Données'!AQ18</f>
        <v>0</v>
      </c>
      <c r="BE10" s="522">
        <f>'Fiche Données'!AR18</f>
        <v>0</v>
      </c>
      <c r="BF10" s="522">
        <f>'Fiche Données'!AS18</f>
        <v>0</v>
      </c>
      <c r="BG10" s="522">
        <f>'Fiche Données'!AT18</f>
        <v>0</v>
      </c>
      <c r="BH10" s="522">
        <f>'Fiche Données'!AU18</f>
        <v>0</v>
      </c>
      <c r="BI10" s="522">
        <f>'Fiche Données'!AV18</f>
        <v>0</v>
      </c>
      <c r="BJ10" s="522">
        <f>'Fiche Données'!AW18</f>
        <v>0</v>
      </c>
      <c r="BK10" s="522">
        <f>'Fiche Données'!AX18</f>
        <v>0</v>
      </c>
      <c r="BL10" s="522">
        <f>'Fiche Données'!AY18</f>
        <v>0</v>
      </c>
      <c r="BM10" s="522">
        <f>'Fiche Données'!AZ18</f>
        <v>0</v>
      </c>
      <c r="BN10" s="522">
        <f>'Fiche Données'!BA18</f>
        <v>0</v>
      </c>
      <c r="BO10" s="522">
        <f>'Fiche Données'!BB18</f>
        <v>0</v>
      </c>
      <c r="BP10" s="522">
        <f>'Fiche Données'!BC18</f>
        <v>0</v>
      </c>
      <c r="BQ10" s="522">
        <f>'Fiche Données'!BD18</f>
        <v>0</v>
      </c>
      <c r="BR10" s="522">
        <f>'Fiche Données'!BE18</f>
        <v>0</v>
      </c>
      <c r="BS10" s="522">
        <f>'Fiche Données'!BF18</f>
        <v>0</v>
      </c>
      <c r="BT10" s="522">
        <f>'Fiche Données'!BG18</f>
        <v>0</v>
      </c>
      <c r="BU10" s="522">
        <f>'Fiche Données'!BH18</f>
        <v>0</v>
      </c>
      <c r="BV10" s="522">
        <f>'Fiche Données'!BI18</f>
        <v>0</v>
      </c>
      <c r="BW10" s="522">
        <f>'Fiche Données'!BJ18</f>
        <v>0</v>
      </c>
      <c r="BX10" s="522">
        <f>'Fiche Données'!BK18</f>
        <v>0</v>
      </c>
      <c r="BY10" s="522">
        <f>'Fiche Données'!BL18</f>
        <v>0</v>
      </c>
      <c r="BZ10" s="522">
        <f>'Fiche Données'!BM18</f>
        <v>0</v>
      </c>
      <c r="CA10" s="522">
        <f>'Fiche Données'!BN18</f>
        <v>0</v>
      </c>
      <c r="CB10" s="522">
        <f>'Fiche Données'!BO18</f>
        <v>0</v>
      </c>
      <c r="CC10" s="522">
        <f>'Fiche Données'!BP18</f>
        <v>0</v>
      </c>
      <c r="CD10" s="522">
        <f>'Fiche Données'!BQ18</f>
        <v>0</v>
      </c>
      <c r="CE10" s="522">
        <f>'Fiche Données'!BR18</f>
        <v>0</v>
      </c>
      <c r="CF10" s="522">
        <f>'Fiche Données'!BS18</f>
        <v>0</v>
      </c>
      <c r="CG10" s="522">
        <f>'Fiche Données'!BT18</f>
        <v>0</v>
      </c>
      <c r="CH10" s="522">
        <f>'Fiche Données'!BU18</f>
        <v>0</v>
      </c>
      <c r="CI10" s="522">
        <f>'Fiche Données'!BV18</f>
        <v>0</v>
      </c>
      <c r="CJ10" s="522">
        <f>'Fiche Données'!BW18</f>
        <v>0</v>
      </c>
      <c r="CK10" s="522">
        <f>'Fiche Données'!BX18</f>
        <v>0</v>
      </c>
      <c r="CL10" s="522">
        <f>'Fiche Données'!BY18</f>
        <v>0</v>
      </c>
      <c r="CM10" s="522">
        <f>'Fiche Données'!BZ18</f>
        <v>0</v>
      </c>
      <c r="CN10" s="522">
        <f>'Fiche Données'!CA18</f>
        <v>0</v>
      </c>
      <c r="CO10" s="522">
        <f>'Fiche Données'!CB18</f>
        <v>0</v>
      </c>
      <c r="CP10" s="522">
        <f>'Fiche Données'!CC18</f>
        <v>0</v>
      </c>
      <c r="CQ10" s="522">
        <f>'Fiche Données'!CD18</f>
        <v>0</v>
      </c>
      <c r="CR10" s="522">
        <f>'Fiche Données'!CE18</f>
        <v>0</v>
      </c>
      <c r="CS10" s="522">
        <f>'Fiche Données'!CF18</f>
        <v>0</v>
      </c>
      <c r="CT10" s="522">
        <f>'Fiche Données'!CG18</f>
        <v>0</v>
      </c>
      <c r="CU10" s="522">
        <f>'Fiche Données'!CH18</f>
        <v>0</v>
      </c>
      <c r="CV10" s="522">
        <f>'Fiche Données'!CI18</f>
        <v>0</v>
      </c>
      <c r="CW10" s="522">
        <f>'Fiche Données'!CJ18</f>
        <v>0</v>
      </c>
      <c r="CX10" s="522">
        <f>'Fiche Données'!CK18</f>
        <v>0</v>
      </c>
      <c r="CY10" s="522">
        <f>'Fiche Données'!CL18</f>
        <v>0</v>
      </c>
      <c r="CZ10" s="522">
        <f>'Fiche Données'!CM18</f>
        <v>0</v>
      </c>
      <c r="DA10" s="522">
        <f>'Fiche Données'!CN18</f>
        <v>0</v>
      </c>
      <c r="DB10" s="522">
        <f>'Fiche Données'!CO18</f>
        <v>0</v>
      </c>
      <c r="DC10" s="522">
        <f>'Fiche Données'!CP18</f>
        <v>0</v>
      </c>
      <c r="DD10" s="522">
        <f>'Fiche Données'!CQ18</f>
        <v>0</v>
      </c>
      <c r="DE10" s="522">
        <f>'Fiche Données'!CR18</f>
        <v>0</v>
      </c>
      <c r="DF10" s="522">
        <f>'Fiche Données'!CS18</f>
        <v>0</v>
      </c>
      <c r="DG10" s="522">
        <f>'Fiche Données'!CT18</f>
        <v>0</v>
      </c>
      <c r="DH10" s="522">
        <f>'Fiche Données'!CU18</f>
        <v>0</v>
      </c>
      <c r="DI10" s="522">
        <f>'Fiche Données'!CV18</f>
        <v>0</v>
      </c>
      <c r="DJ10" s="522">
        <f>'Fiche Données'!CW18</f>
        <v>0</v>
      </c>
      <c r="DK10" s="522">
        <f>'Fiche Données'!CX18</f>
        <v>0</v>
      </c>
      <c r="DL10" s="522">
        <f>'Fiche Données'!CY18</f>
        <v>0</v>
      </c>
      <c r="DM10" s="522">
        <f>'Fiche Données'!CZ18</f>
        <v>0</v>
      </c>
      <c r="DN10" s="522">
        <f>'Fiche Données'!DA18</f>
        <v>0</v>
      </c>
      <c r="DO10" s="522">
        <f>'Fiche Données'!DB18</f>
        <v>0</v>
      </c>
      <c r="DP10" s="522">
        <f>'Fiche Données'!DC18</f>
        <v>0</v>
      </c>
      <c r="DQ10" s="522">
        <f>'Fiche Données'!DD18</f>
        <v>0</v>
      </c>
      <c r="DR10" s="522">
        <f>'Fiche Données'!DE18</f>
        <v>0</v>
      </c>
      <c r="DS10" s="522">
        <f>'Fiche Données'!DF18</f>
        <v>0</v>
      </c>
      <c r="DT10" s="522">
        <f>'Fiche Données'!DG18</f>
        <v>0</v>
      </c>
      <c r="DU10" s="522">
        <f>'Fiche Données'!DH18</f>
        <v>0</v>
      </c>
      <c r="DV10" s="522">
        <f>'Fiche Données'!DI18</f>
        <v>0</v>
      </c>
      <c r="DW10" s="522">
        <f>'Fiche Données'!DJ18</f>
        <v>0</v>
      </c>
      <c r="DX10" s="522">
        <f>'Fiche Données'!DK18</f>
        <v>0</v>
      </c>
      <c r="DY10" s="522">
        <f>'Fiche Données'!DL18</f>
        <v>0</v>
      </c>
      <c r="DZ10" s="522">
        <f>'Fiche Données'!DM18</f>
        <v>0</v>
      </c>
      <c r="EA10" s="522">
        <f>'Fiche Données'!DN18</f>
        <v>0</v>
      </c>
      <c r="EB10" s="522">
        <f>'Fiche Données'!DO18</f>
        <v>0</v>
      </c>
      <c r="EC10" s="522">
        <f>'Fiche Données'!DP18</f>
        <v>0</v>
      </c>
      <c r="ED10" s="522">
        <f>'Fiche Données'!DQ18</f>
        <v>0</v>
      </c>
      <c r="EE10" s="522">
        <f>'Fiche Données'!DR18</f>
        <v>0</v>
      </c>
      <c r="EF10" s="522">
        <f>'Fiche Données'!DS18</f>
        <v>0</v>
      </c>
      <c r="EG10" s="522">
        <f>'Fiche Données'!DT18</f>
        <v>0</v>
      </c>
      <c r="EH10" s="522">
        <f>'Fiche Données'!DU18</f>
        <v>0</v>
      </c>
      <c r="EI10" s="522">
        <f>'Fiche Données'!DV18</f>
        <v>0</v>
      </c>
      <c r="EJ10" s="522">
        <f>'Fiche Données'!DW18</f>
        <v>0</v>
      </c>
      <c r="EK10" s="522">
        <f>'Fiche Données'!DX18</f>
        <v>0</v>
      </c>
      <c r="EL10" s="522">
        <f>'Fiche Données'!DY18</f>
        <v>0</v>
      </c>
      <c r="EM10" s="522">
        <f>'Fiche Données'!DZ18</f>
        <v>0</v>
      </c>
      <c r="EN10" s="522">
        <f>'Fiche Données'!EA18</f>
        <v>0</v>
      </c>
      <c r="EO10" s="522">
        <f>'Fiche Données'!EB18</f>
        <v>0</v>
      </c>
      <c r="EP10" s="522">
        <f>'Fiche Données'!EC18</f>
        <v>0</v>
      </c>
      <c r="EQ10" s="522">
        <f>'Fiche Données'!ED18</f>
        <v>0</v>
      </c>
      <c r="ER10" s="522">
        <f>'Fiche Données'!EE18</f>
        <v>0</v>
      </c>
      <c r="ES10" s="522">
        <f>'Fiche Données'!EF18</f>
        <v>0</v>
      </c>
      <c r="ET10" s="522">
        <f>'Fiche Données'!EG18</f>
        <v>0</v>
      </c>
      <c r="EU10" s="522">
        <f>'Fiche Données'!EH18</f>
        <v>0</v>
      </c>
      <c r="EV10" s="525">
        <f>'Fiche Données'!EI18</f>
        <v>0</v>
      </c>
    </row>
    <row r="11" spans="1:152" ht="22.5" customHeight="1" thickBot="1" x14ac:dyDescent="0.3">
      <c r="A11" s="565"/>
      <c r="B11" s="742" t="s">
        <v>479</v>
      </c>
      <c r="C11" s="743"/>
      <c r="D11" s="743"/>
      <c r="E11" s="743"/>
      <c r="F11" s="744">
        <f>S68/21.6</f>
        <v>6.7129629629629628</v>
      </c>
      <c r="G11" s="745"/>
      <c r="H11" s="565"/>
      <c r="I11" s="565"/>
      <c r="J11" s="565"/>
      <c r="K11" s="565"/>
      <c r="L11" s="565"/>
      <c r="O11" s="730" t="s">
        <v>273</v>
      </c>
      <c r="P11" s="731"/>
      <c r="Q11" s="719" t="s">
        <v>270</v>
      </c>
      <c r="R11" s="720"/>
      <c r="S11" s="537">
        <f t="shared" si="0"/>
        <v>0</v>
      </c>
      <c r="T11" s="534">
        <f>'Fiche Données'!G19</f>
        <v>0</v>
      </c>
      <c r="U11" s="522">
        <f>'Fiche Données'!H19</f>
        <v>0</v>
      </c>
      <c r="V11" s="522">
        <f>'Fiche Données'!I19</f>
        <v>0</v>
      </c>
      <c r="W11" s="522">
        <f>'Fiche Données'!J19</f>
        <v>0</v>
      </c>
      <c r="X11" s="522">
        <f>'Fiche Données'!K19</f>
        <v>0</v>
      </c>
      <c r="Y11" s="522">
        <f>'Fiche Données'!L19</f>
        <v>0</v>
      </c>
      <c r="Z11" s="522">
        <f>'Fiche Données'!M19</f>
        <v>0</v>
      </c>
      <c r="AA11" s="522">
        <f>'Fiche Données'!N19</f>
        <v>0</v>
      </c>
      <c r="AB11" s="522">
        <f>'Fiche Données'!O19</f>
        <v>0</v>
      </c>
      <c r="AC11" s="522">
        <f>'Fiche Données'!P19</f>
        <v>0</v>
      </c>
      <c r="AD11" s="522">
        <f>'Fiche Données'!Q19</f>
        <v>0</v>
      </c>
      <c r="AE11" s="522">
        <f>'Fiche Données'!R19</f>
        <v>0</v>
      </c>
      <c r="AF11" s="522">
        <f>'Fiche Données'!S19</f>
        <v>0</v>
      </c>
      <c r="AG11" s="522">
        <f>'Fiche Données'!T19</f>
        <v>0</v>
      </c>
      <c r="AH11" s="522">
        <f>'Fiche Données'!U19</f>
        <v>0</v>
      </c>
      <c r="AI11" s="522">
        <f>'Fiche Données'!V19</f>
        <v>0</v>
      </c>
      <c r="AJ11" s="522">
        <f>'Fiche Données'!W19</f>
        <v>0</v>
      </c>
      <c r="AK11" s="522">
        <f>'Fiche Données'!X19</f>
        <v>0</v>
      </c>
      <c r="AL11" s="522">
        <f>'Fiche Données'!Y19</f>
        <v>0</v>
      </c>
      <c r="AM11" s="522">
        <f>'Fiche Données'!Z19</f>
        <v>0</v>
      </c>
      <c r="AN11" s="522">
        <f>'Fiche Données'!AA19</f>
        <v>0</v>
      </c>
      <c r="AO11" s="522">
        <f>'Fiche Données'!AB19</f>
        <v>0</v>
      </c>
      <c r="AP11" s="522">
        <f>'Fiche Données'!AC19</f>
        <v>0</v>
      </c>
      <c r="AQ11" s="522">
        <f>'Fiche Données'!AD19</f>
        <v>0</v>
      </c>
      <c r="AR11" s="522">
        <f>'Fiche Données'!AE19</f>
        <v>0</v>
      </c>
      <c r="AS11" s="522">
        <f>'Fiche Données'!AF19</f>
        <v>0</v>
      </c>
      <c r="AT11" s="522">
        <f>'Fiche Données'!AG19</f>
        <v>0</v>
      </c>
      <c r="AU11" s="522">
        <f>'Fiche Données'!AH19</f>
        <v>0</v>
      </c>
      <c r="AV11" s="522">
        <f>'Fiche Données'!AI19</f>
        <v>0</v>
      </c>
      <c r="AW11" s="522">
        <f>'Fiche Données'!AJ19</f>
        <v>0</v>
      </c>
      <c r="AX11" s="522">
        <f>'Fiche Données'!AK19</f>
        <v>0</v>
      </c>
      <c r="AY11" s="522">
        <f>'Fiche Données'!AL19</f>
        <v>0</v>
      </c>
      <c r="AZ11" s="522">
        <f>'Fiche Données'!AM19</f>
        <v>0</v>
      </c>
      <c r="BA11" s="522">
        <f>'Fiche Données'!AN19</f>
        <v>0</v>
      </c>
      <c r="BB11" s="522">
        <f>'Fiche Données'!AO19</f>
        <v>0</v>
      </c>
      <c r="BC11" s="522">
        <f>'Fiche Données'!AP19</f>
        <v>0</v>
      </c>
      <c r="BD11" s="522">
        <f>'Fiche Données'!AQ19</f>
        <v>0</v>
      </c>
      <c r="BE11" s="522">
        <f>'Fiche Données'!AR19</f>
        <v>0</v>
      </c>
      <c r="BF11" s="522">
        <f>'Fiche Données'!AS19</f>
        <v>0</v>
      </c>
      <c r="BG11" s="522">
        <f>'Fiche Données'!AT19</f>
        <v>0</v>
      </c>
      <c r="BH11" s="522">
        <f>'Fiche Données'!AU19</f>
        <v>0</v>
      </c>
      <c r="BI11" s="522">
        <f>'Fiche Données'!AV19</f>
        <v>0</v>
      </c>
      <c r="BJ11" s="522">
        <f>'Fiche Données'!AW19</f>
        <v>0</v>
      </c>
      <c r="BK11" s="522">
        <f>'Fiche Données'!AX19</f>
        <v>0</v>
      </c>
      <c r="BL11" s="522">
        <f>'Fiche Données'!AY19</f>
        <v>0</v>
      </c>
      <c r="BM11" s="522">
        <f>'Fiche Données'!AZ19</f>
        <v>0</v>
      </c>
      <c r="BN11" s="522">
        <f>'Fiche Données'!BA19</f>
        <v>0</v>
      </c>
      <c r="BO11" s="522">
        <f>'Fiche Données'!BB19</f>
        <v>0</v>
      </c>
      <c r="BP11" s="522">
        <f>'Fiche Données'!BC19</f>
        <v>0</v>
      </c>
      <c r="BQ11" s="522">
        <f>'Fiche Données'!BD19</f>
        <v>0</v>
      </c>
      <c r="BR11" s="522">
        <f>'Fiche Données'!BE19</f>
        <v>0</v>
      </c>
      <c r="BS11" s="522">
        <f>'Fiche Données'!BF19</f>
        <v>0</v>
      </c>
      <c r="BT11" s="522">
        <f>'Fiche Données'!BG19</f>
        <v>0</v>
      </c>
      <c r="BU11" s="522">
        <f>'Fiche Données'!BH19</f>
        <v>0</v>
      </c>
      <c r="BV11" s="522">
        <f>'Fiche Données'!BI19</f>
        <v>0</v>
      </c>
      <c r="BW11" s="522">
        <f>'Fiche Données'!BJ19</f>
        <v>0</v>
      </c>
      <c r="BX11" s="522">
        <f>'Fiche Données'!BK19</f>
        <v>0</v>
      </c>
      <c r="BY11" s="522">
        <f>'Fiche Données'!BL19</f>
        <v>0</v>
      </c>
      <c r="BZ11" s="522">
        <f>'Fiche Données'!BM19</f>
        <v>0</v>
      </c>
      <c r="CA11" s="522">
        <f>'Fiche Données'!BN19</f>
        <v>0</v>
      </c>
      <c r="CB11" s="522">
        <f>'Fiche Données'!BO19</f>
        <v>0</v>
      </c>
      <c r="CC11" s="522">
        <f>'Fiche Données'!BP19</f>
        <v>0</v>
      </c>
      <c r="CD11" s="522">
        <f>'Fiche Données'!BQ19</f>
        <v>0</v>
      </c>
      <c r="CE11" s="522">
        <f>'Fiche Données'!BR19</f>
        <v>0</v>
      </c>
      <c r="CF11" s="522">
        <f>'Fiche Données'!BS19</f>
        <v>0</v>
      </c>
      <c r="CG11" s="522">
        <f>'Fiche Données'!BT19</f>
        <v>0</v>
      </c>
      <c r="CH11" s="522">
        <f>'Fiche Données'!BU19</f>
        <v>0</v>
      </c>
      <c r="CI11" s="522">
        <f>'Fiche Données'!BV19</f>
        <v>0</v>
      </c>
      <c r="CJ11" s="522">
        <f>'Fiche Données'!BW19</f>
        <v>0</v>
      </c>
      <c r="CK11" s="522">
        <f>'Fiche Données'!BX19</f>
        <v>0</v>
      </c>
      <c r="CL11" s="522">
        <f>'Fiche Données'!BY19</f>
        <v>0</v>
      </c>
      <c r="CM11" s="522">
        <f>'Fiche Données'!BZ19</f>
        <v>0</v>
      </c>
      <c r="CN11" s="522">
        <f>'Fiche Données'!CA19</f>
        <v>0</v>
      </c>
      <c r="CO11" s="522">
        <f>'Fiche Données'!CB19</f>
        <v>0</v>
      </c>
      <c r="CP11" s="522">
        <f>'Fiche Données'!CC19</f>
        <v>0</v>
      </c>
      <c r="CQ11" s="522">
        <f>'Fiche Données'!CD19</f>
        <v>0</v>
      </c>
      <c r="CR11" s="522">
        <f>'Fiche Données'!CE19</f>
        <v>0</v>
      </c>
      <c r="CS11" s="522">
        <f>'Fiche Données'!CF19</f>
        <v>0</v>
      </c>
      <c r="CT11" s="522">
        <f>'Fiche Données'!CG19</f>
        <v>0</v>
      </c>
      <c r="CU11" s="522">
        <f>'Fiche Données'!CH19</f>
        <v>0</v>
      </c>
      <c r="CV11" s="522">
        <f>'Fiche Données'!CI19</f>
        <v>0</v>
      </c>
      <c r="CW11" s="522">
        <f>'Fiche Données'!CJ19</f>
        <v>0</v>
      </c>
      <c r="CX11" s="522">
        <f>'Fiche Données'!CK19</f>
        <v>0</v>
      </c>
      <c r="CY11" s="522">
        <f>'Fiche Données'!CL19</f>
        <v>0</v>
      </c>
      <c r="CZ11" s="522">
        <f>'Fiche Données'!CM19</f>
        <v>0</v>
      </c>
      <c r="DA11" s="522">
        <f>'Fiche Données'!CN19</f>
        <v>0</v>
      </c>
      <c r="DB11" s="522">
        <f>'Fiche Données'!CO19</f>
        <v>0</v>
      </c>
      <c r="DC11" s="522">
        <f>'Fiche Données'!CP19</f>
        <v>0</v>
      </c>
      <c r="DD11" s="522">
        <f>'Fiche Données'!CQ19</f>
        <v>0</v>
      </c>
      <c r="DE11" s="522">
        <f>'Fiche Données'!CR19</f>
        <v>0</v>
      </c>
      <c r="DF11" s="522">
        <f>'Fiche Données'!CS19</f>
        <v>0</v>
      </c>
      <c r="DG11" s="522">
        <f>'Fiche Données'!CT19</f>
        <v>0</v>
      </c>
      <c r="DH11" s="522">
        <f>'Fiche Données'!CU19</f>
        <v>0</v>
      </c>
      <c r="DI11" s="522">
        <f>'Fiche Données'!CV19</f>
        <v>0</v>
      </c>
      <c r="DJ11" s="522">
        <f>'Fiche Données'!CW19</f>
        <v>0</v>
      </c>
      <c r="DK11" s="522">
        <f>'Fiche Données'!CX19</f>
        <v>0</v>
      </c>
      <c r="DL11" s="522">
        <f>'Fiche Données'!CY19</f>
        <v>0</v>
      </c>
      <c r="DM11" s="522">
        <f>'Fiche Données'!CZ19</f>
        <v>0</v>
      </c>
      <c r="DN11" s="522">
        <f>'Fiche Données'!DA19</f>
        <v>0</v>
      </c>
      <c r="DO11" s="522">
        <f>'Fiche Données'!DB19</f>
        <v>0</v>
      </c>
      <c r="DP11" s="522">
        <f>'Fiche Données'!DC19</f>
        <v>0</v>
      </c>
      <c r="DQ11" s="522">
        <f>'Fiche Données'!DD19</f>
        <v>0</v>
      </c>
      <c r="DR11" s="522">
        <f>'Fiche Données'!DE19</f>
        <v>0</v>
      </c>
      <c r="DS11" s="522">
        <f>'Fiche Données'!DF19</f>
        <v>0</v>
      </c>
      <c r="DT11" s="522">
        <f>'Fiche Données'!DG19</f>
        <v>0</v>
      </c>
      <c r="DU11" s="522">
        <f>'Fiche Données'!DH19</f>
        <v>0</v>
      </c>
      <c r="DV11" s="522">
        <f>'Fiche Données'!DI19</f>
        <v>0</v>
      </c>
      <c r="DW11" s="522">
        <f>'Fiche Données'!DJ19</f>
        <v>0</v>
      </c>
      <c r="DX11" s="522">
        <f>'Fiche Données'!DK19</f>
        <v>0</v>
      </c>
      <c r="DY11" s="522">
        <f>'Fiche Données'!DL19</f>
        <v>0</v>
      </c>
      <c r="DZ11" s="522">
        <f>'Fiche Données'!DM19</f>
        <v>0</v>
      </c>
      <c r="EA11" s="522">
        <f>'Fiche Données'!DN19</f>
        <v>0</v>
      </c>
      <c r="EB11" s="522">
        <f>'Fiche Données'!DO19</f>
        <v>0</v>
      </c>
      <c r="EC11" s="522">
        <f>'Fiche Données'!DP19</f>
        <v>0</v>
      </c>
      <c r="ED11" s="522">
        <f>'Fiche Données'!DQ19</f>
        <v>0</v>
      </c>
      <c r="EE11" s="522">
        <f>'Fiche Données'!DR19</f>
        <v>0</v>
      </c>
      <c r="EF11" s="522">
        <f>'Fiche Données'!DS19</f>
        <v>0</v>
      </c>
      <c r="EG11" s="522">
        <f>'Fiche Données'!DT19</f>
        <v>0</v>
      </c>
      <c r="EH11" s="522">
        <f>'Fiche Données'!DU19</f>
        <v>0</v>
      </c>
      <c r="EI11" s="522">
        <f>'Fiche Données'!DV19</f>
        <v>0</v>
      </c>
      <c r="EJ11" s="522">
        <f>'Fiche Données'!DW19</f>
        <v>0</v>
      </c>
      <c r="EK11" s="522">
        <f>'Fiche Données'!DX19</f>
        <v>0</v>
      </c>
      <c r="EL11" s="522">
        <f>'Fiche Données'!DY19</f>
        <v>0</v>
      </c>
      <c r="EM11" s="522">
        <f>'Fiche Données'!DZ19</f>
        <v>0</v>
      </c>
      <c r="EN11" s="522">
        <f>'Fiche Données'!EA19</f>
        <v>0</v>
      </c>
      <c r="EO11" s="522">
        <f>'Fiche Données'!EB19</f>
        <v>0</v>
      </c>
      <c r="EP11" s="522">
        <f>'Fiche Données'!EC19</f>
        <v>0</v>
      </c>
      <c r="EQ11" s="522">
        <f>'Fiche Données'!ED19</f>
        <v>0</v>
      </c>
      <c r="ER11" s="522">
        <f>'Fiche Données'!EE19</f>
        <v>0</v>
      </c>
      <c r="ES11" s="522">
        <f>'Fiche Données'!EF19</f>
        <v>0</v>
      </c>
      <c r="ET11" s="522">
        <f>'Fiche Données'!EG19</f>
        <v>0</v>
      </c>
      <c r="EU11" s="522">
        <f>'Fiche Données'!EH19</f>
        <v>0</v>
      </c>
      <c r="EV11" s="525">
        <f>'Fiche Données'!EI19</f>
        <v>0</v>
      </c>
    </row>
    <row r="12" spans="1:152" ht="22.5" customHeight="1" thickBot="1" x14ac:dyDescent="0.3">
      <c r="A12" s="565"/>
      <c r="B12" s="574"/>
      <c r="C12" s="574"/>
      <c r="D12" s="574"/>
      <c r="E12" s="574"/>
      <c r="F12" s="574"/>
      <c r="G12" s="574"/>
      <c r="H12" s="565"/>
      <c r="I12" s="565"/>
      <c r="J12" s="565"/>
      <c r="K12" s="565"/>
      <c r="L12" s="565"/>
      <c r="O12" s="732"/>
      <c r="P12" s="733"/>
      <c r="Q12" s="721" t="s">
        <v>269</v>
      </c>
      <c r="R12" s="722"/>
      <c r="S12" s="537">
        <f t="shared" si="0"/>
        <v>0</v>
      </c>
      <c r="T12" s="534">
        <f>'Fiche Données'!G20</f>
        <v>0</v>
      </c>
      <c r="U12" s="522">
        <f>'Fiche Données'!H20</f>
        <v>0</v>
      </c>
      <c r="V12" s="522">
        <f>'Fiche Données'!I20</f>
        <v>0</v>
      </c>
      <c r="W12" s="522">
        <f>'Fiche Données'!J20</f>
        <v>0</v>
      </c>
      <c r="X12" s="522">
        <f>'Fiche Données'!K20</f>
        <v>0</v>
      </c>
      <c r="Y12" s="522">
        <f>'Fiche Données'!L20</f>
        <v>0</v>
      </c>
      <c r="Z12" s="522">
        <f>'Fiche Données'!M20</f>
        <v>0</v>
      </c>
      <c r="AA12" s="522">
        <f>'Fiche Données'!N20</f>
        <v>0</v>
      </c>
      <c r="AB12" s="522">
        <f>'Fiche Données'!O20</f>
        <v>0</v>
      </c>
      <c r="AC12" s="522">
        <f>'Fiche Données'!P20</f>
        <v>0</v>
      </c>
      <c r="AD12" s="522">
        <f>'Fiche Données'!Q20</f>
        <v>0</v>
      </c>
      <c r="AE12" s="522">
        <f>'Fiche Données'!R20</f>
        <v>0</v>
      </c>
      <c r="AF12" s="522">
        <f>'Fiche Données'!S20</f>
        <v>0</v>
      </c>
      <c r="AG12" s="522">
        <f>'Fiche Données'!T20</f>
        <v>0</v>
      </c>
      <c r="AH12" s="522">
        <f>'Fiche Données'!U20</f>
        <v>0</v>
      </c>
      <c r="AI12" s="522">
        <f>'Fiche Données'!V20</f>
        <v>0</v>
      </c>
      <c r="AJ12" s="522">
        <f>'Fiche Données'!W20</f>
        <v>0</v>
      </c>
      <c r="AK12" s="522">
        <f>'Fiche Données'!X20</f>
        <v>0</v>
      </c>
      <c r="AL12" s="522">
        <f>'Fiche Données'!Y20</f>
        <v>0</v>
      </c>
      <c r="AM12" s="522">
        <f>'Fiche Données'!Z20</f>
        <v>0</v>
      </c>
      <c r="AN12" s="522">
        <f>'Fiche Données'!AA20</f>
        <v>0</v>
      </c>
      <c r="AO12" s="522">
        <f>'Fiche Données'!AB20</f>
        <v>0</v>
      </c>
      <c r="AP12" s="522">
        <f>'Fiche Données'!AC20</f>
        <v>0</v>
      </c>
      <c r="AQ12" s="522">
        <f>'Fiche Données'!AD20</f>
        <v>0</v>
      </c>
      <c r="AR12" s="522">
        <f>'Fiche Données'!AE20</f>
        <v>0</v>
      </c>
      <c r="AS12" s="522">
        <f>'Fiche Données'!AF20</f>
        <v>0</v>
      </c>
      <c r="AT12" s="522">
        <f>'Fiche Données'!AG20</f>
        <v>0</v>
      </c>
      <c r="AU12" s="522">
        <f>'Fiche Données'!AH20</f>
        <v>0</v>
      </c>
      <c r="AV12" s="522">
        <f>'Fiche Données'!AI20</f>
        <v>0</v>
      </c>
      <c r="AW12" s="522">
        <f>'Fiche Données'!AJ20</f>
        <v>0</v>
      </c>
      <c r="AX12" s="522">
        <f>'Fiche Données'!AK20</f>
        <v>0</v>
      </c>
      <c r="AY12" s="522">
        <f>'Fiche Données'!AL20</f>
        <v>0</v>
      </c>
      <c r="AZ12" s="522">
        <f>'Fiche Données'!AM20</f>
        <v>0</v>
      </c>
      <c r="BA12" s="522">
        <f>'Fiche Données'!AN20</f>
        <v>0</v>
      </c>
      <c r="BB12" s="522">
        <f>'Fiche Données'!AO20</f>
        <v>0</v>
      </c>
      <c r="BC12" s="522">
        <f>'Fiche Données'!AP20</f>
        <v>0</v>
      </c>
      <c r="BD12" s="522">
        <f>'Fiche Données'!AQ20</f>
        <v>0</v>
      </c>
      <c r="BE12" s="522">
        <f>'Fiche Données'!AR20</f>
        <v>0</v>
      </c>
      <c r="BF12" s="522">
        <f>'Fiche Données'!AS20</f>
        <v>0</v>
      </c>
      <c r="BG12" s="522">
        <f>'Fiche Données'!AT20</f>
        <v>0</v>
      </c>
      <c r="BH12" s="522">
        <f>'Fiche Données'!AU20</f>
        <v>0</v>
      </c>
      <c r="BI12" s="522">
        <f>'Fiche Données'!AV20</f>
        <v>0</v>
      </c>
      <c r="BJ12" s="522">
        <f>'Fiche Données'!AW20</f>
        <v>0</v>
      </c>
      <c r="BK12" s="522">
        <f>'Fiche Données'!AX20</f>
        <v>0</v>
      </c>
      <c r="BL12" s="522">
        <f>'Fiche Données'!AY20</f>
        <v>0</v>
      </c>
      <c r="BM12" s="522">
        <f>'Fiche Données'!AZ20</f>
        <v>0</v>
      </c>
      <c r="BN12" s="522">
        <f>'Fiche Données'!BA20</f>
        <v>0</v>
      </c>
      <c r="BO12" s="522">
        <f>'Fiche Données'!BB20</f>
        <v>0</v>
      </c>
      <c r="BP12" s="522">
        <f>'Fiche Données'!BC20</f>
        <v>0</v>
      </c>
      <c r="BQ12" s="522">
        <f>'Fiche Données'!BD20</f>
        <v>0</v>
      </c>
      <c r="BR12" s="522">
        <f>'Fiche Données'!BE20</f>
        <v>0</v>
      </c>
      <c r="BS12" s="522">
        <f>'Fiche Données'!BF20</f>
        <v>0</v>
      </c>
      <c r="BT12" s="522">
        <f>'Fiche Données'!BG20</f>
        <v>0</v>
      </c>
      <c r="BU12" s="522">
        <f>'Fiche Données'!BH20</f>
        <v>0</v>
      </c>
      <c r="BV12" s="522">
        <f>'Fiche Données'!BI20</f>
        <v>0</v>
      </c>
      <c r="BW12" s="522">
        <f>'Fiche Données'!BJ20</f>
        <v>0</v>
      </c>
      <c r="BX12" s="522">
        <f>'Fiche Données'!BK20</f>
        <v>0</v>
      </c>
      <c r="BY12" s="522">
        <f>'Fiche Données'!BL20</f>
        <v>0</v>
      </c>
      <c r="BZ12" s="522">
        <f>'Fiche Données'!BM20</f>
        <v>0</v>
      </c>
      <c r="CA12" s="522">
        <f>'Fiche Données'!BN20</f>
        <v>0</v>
      </c>
      <c r="CB12" s="522">
        <f>'Fiche Données'!BO20</f>
        <v>0</v>
      </c>
      <c r="CC12" s="522">
        <f>'Fiche Données'!BP20</f>
        <v>0</v>
      </c>
      <c r="CD12" s="522">
        <f>'Fiche Données'!BQ20</f>
        <v>0</v>
      </c>
      <c r="CE12" s="522">
        <f>'Fiche Données'!BR20</f>
        <v>0</v>
      </c>
      <c r="CF12" s="522">
        <f>'Fiche Données'!BS20</f>
        <v>0</v>
      </c>
      <c r="CG12" s="522">
        <f>'Fiche Données'!BT20</f>
        <v>0</v>
      </c>
      <c r="CH12" s="522">
        <f>'Fiche Données'!BU20</f>
        <v>0</v>
      </c>
      <c r="CI12" s="522">
        <f>'Fiche Données'!BV20</f>
        <v>0</v>
      </c>
      <c r="CJ12" s="522">
        <f>'Fiche Données'!BW20</f>
        <v>0</v>
      </c>
      <c r="CK12" s="522">
        <f>'Fiche Données'!BX20</f>
        <v>0</v>
      </c>
      <c r="CL12" s="522">
        <f>'Fiche Données'!BY20</f>
        <v>0</v>
      </c>
      <c r="CM12" s="522">
        <f>'Fiche Données'!BZ20</f>
        <v>0</v>
      </c>
      <c r="CN12" s="522">
        <f>'Fiche Données'!CA20</f>
        <v>0</v>
      </c>
      <c r="CO12" s="522">
        <f>'Fiche Données'!CB20</f>
        <v>0</v>
      </c>
      <c r="CP12" s="522">
        <f>'Fiche Données'!CC20</f>
        <v>0</v>
      </c>
      <c r="CQ12" s="522">
        <f>'Fiche Données'!CD20</f>
        <v>0</v>
      </c>
      <c r="CR12" s="522">
        <f>'Fiche Données'!CE20</f>
        <v>0</v>
      </c>
      <c r="CS12" s="522">
        <f>'Fiche Données'!CF20</f>
        <v>0</v>
      </c>
      <c r="CT12" s="522">
        <f>'Fiche Données'!CG20</f>
        <v>0</v>
      </c>
      <c r="CU12" s="522">
        <f>'Fiche Données'!CH20</f>
        <v>0</v>
      </c>
      <c r="CV12" s="522">
        <f>'Fiche Données'!CI20</f>
        <v>0</v>
      </c>
      <c r="CW12" s="522">
        <f>'Fiche Données'!CJ20</f>
        <v>0</v>
      </c>
      <c r="CX12" s="522">
        <f>'Fiche Données'!CK20</f>
        <v>0</v>
      </c>
      <c r="CY12" s="522">
        <f>'Fiche Données'!CL20</f>
        <v>0</v>
      </c>
      <c r="CZ12" s="522">
        <f>'Fiche Données'!CM20</f>
        <v>0</v>
      </c>
      <c r="DA12" s="522">
        <f>'Fiche Données'!CN20</f>
        <v>0</v>
      </c>
      <c r="DB12" s="522">
        <f>'Fiche Données'!CO20</f>
        <v>0</v>
      </c>
      <c r="DC12" s="522">
        <f>'Fiche Données'!CP20</f>
        <v>0</v>
      </c>
      <c r="DD12" s="522">
        <f>'Fiche Données'!CQ20</f>
        <v>0</v>
      </c>
      <c r="DE12" s="522">
        <f>'Fiche Données'!CR20</f>
        <v>0</v>
      </c>
      <c r="DF12" s="522">
        <f>'Fiche Données'!CS20</f>
        <v>0</v>
      </c>
      <c r="DG12" s="522">
        <f>'Fiche Données'!CT20</f>
        <v>0</v>
      </c>
      <c r="DH12" s="522">
        <f>'Fiche Données'!CU20</f>
        <v>0</v>
      </c>
      <c r="DI12" s="522">
        <f>'Fiche Données'!CV20</f>
        <v>0</v>
      </c>
      <c r="DJ12" s="522">
        <f>'Fiche Données'!CW20</f>
        <v>0</v>
      </c>
      <c r="DK12" s="522">
        <f>'Fiche Données'!CX20</f>
        <v>0</v>
      </c>
      <c r="DL12" s="522">
        <f>'Fiche Données'!CY20</f>
        <v>0</v>
      </c>
      <c r="DM12" s="522">
        <f>'Fiche Données'!CZ20</f>
        <v>0</v>
      </c>
      <c r="DN12" s="522">
        <f>'Fiche Données'!DA20</f>
        <v>0</v>
      </c>
      <c r="DO12" s="522">
        <f>'Fiche Données'!DB20</f>
        <v>0</v>
      </c>
      <c r="DP12" s="522">
        <f>'Fiche Données'!DC20</f>
        <v>0</v>
      </c>
      <c r="DQ12" s="522">
        <f>'Fiche Données'!DD20</f>
        <v>0</v>
      </c>
      <c r="DR12" s="522">
        <f>'Fiche Données'!DE20</f>
        <v>0</v>
      </c>
      <c r="DS12" s="522">
        <f>'Fiche Données'!DF20</f>
        <v>0</v>
      </c>
      <c r="DT12" s="522">
        <f>'Fiche Données'!DG20</f>
        <v>0</v>
      </c>
      <c r="DU12" s="522">
        <f>'Fiche Données'!DH20</f>
        <v>0</v>
      </c>
      <c r="DV12" s="522">
        <f>'Fiche Données'!DI20</f>
        <v>0</v>
      </c>
      <c r="DW12" s="522">
        <f>'Fiche Données'!DJ20</f>
        <v>0</v>
      </c>
      <c r="DX12" s="522">
        <f>'Fiche Données'!DK20</f>
        <v>0</v>
      </c>
      <c r="DY12" s="522">
        <f>'Fiche Données'!DL20</f>
        <v>0</v>
      </c>
      <c r="DZ12" s="522">
        <f>'Fiche Données'!DM20</f>
        <v>0</v>
      </c>
      <c r="EA12" s="522">
        <f>'Fiche Données'!DN20</f>
        <v>0</v>
      </c>
      <c r="EB12" s="522">
        <f>'Fiche Données'!DO20</f>
        <v>0</v>
      </c>
      <c r="EC12" s="522">
        <f>'Fiche Données'!DP20</f>
        <v>0</v>
      </c>
      <c r="ED12" s="522">
        <f>'Fiche Données'!DQ20</f>
        <v>0</v>
      </c>
      <c r="EE12" s="522">
        <f>'Fiche Données'!DR20</f>
        <v>0</v>
      </c>
      <c r="EF12" s="522">
        <f>'Fiche Données'!DS20</f>
        <v>0</v>
      </c>
      <c r="EG12" s="522">
        <f>'Fiche Données'!DT20</f>
        <v>0</v>
      </c>
      <c r="EH12" s="522">
        <f>'Fiche Données'!DU20</f>
        <v>0</v>
      </c>
      <c r="EI12" s="522">
        <f>'Fiche Données'!DV20</f>
        <v>0</v>
      </c>
      <c r="EJ12" s="522">
        <f>'Fiche Données'!DW20</f>
        <v>0</v>
      </c>
      <c r="EK12" s="522">
        <f>'Fiche Données'!DX20</f>
        <v>0</v>
      </c>
      <c r="EL12" s="522">
        <f>'Fiche Données'!DY20</f>
        <v>0</v>
      </c>
      <c r="EM12" s="522">
        <f>'Fiche Données'!DZ20</f>
        <v>0</v>
      </c>
      <c r="EN12" s="522">
        <f>'Fiche Données'!EA20</f>
        <v>0</v>
      </c>
      <c r="EO12" s="522">
        <f>'Fiche Données'!EB20</f>
        <v>0</v>
      </c>
      <c r="EP12" s="522">
        <f>'Fiche Données'!EC20</f>
        <v>0</v>
      </c>
      <c r="EQ12" s="522">
        <f>'Fiche Données'!ED20</f>
        <v>0</v>
      </c>
      <c r="ER12" s="522">
        <f>'Fiche Données'!EE20</f>
        <v>0</v>
      </c>
      <c r="ES12" s="522">
        <f>'Fiche Données'!EF20</f>
        <v>0</v>
      </c>
      <c r="ET12" s="522">
        <f>'Fiche Données'!EG20</f>
        <v>0</v>
      </c>
      <c r="EU12" s="522">
        <f>'Fiche Données'!EH20</f>
        <v>0</v>
      </c>
      <c r="EV12" s="525">
        <f>'Fiche Données'!EI20</f>
        <v>0</v>
      </c>
    </row>
    <row r="13" spans="1:152" ht="22.5" customHeight="1" thickBot="1" x14ac:dyDescent="0.3">
      <c r="A13" s="565"/>
      <c r="B13" s="754" t="s">
        <v>480</v>
      </c>
      <c r="C13" s="755"/>
      <c r="D13" s="755"/>
      <c r="E13" s="755"/>
      <c r="F13" s="744">
        <f>S71/21.6</f>
        <v>7.7777777777777777</v>
      </c>
      <c r="G13" s="745"/>
      <c r="H13" s="565"/>
      <c r="I13" s="565"/>
      <c r="J13" s="565"/>
      <c r="K13" s="565"/>
      <c r="L13" s="565"/>
      <c r="O13" s="734"/>
      <c r="P13" s="735"/>
      <c r="Q13" s="711" t="s">
        <v>185</v>
      </c>
      <c r="R13" s="712"/>
      <c r="S13" s="537">
        <f t="shared" si="0"/>
        <v>0</v>
      </c>
      <c r="T13" s="534">
        <f>'Fiche Données'!G21</f>
        <v>0</v>
      </c>
      <c r="U13" s="522">
        <f>'Fiche Données'!H21</f>
        <v>0</v>
      </c>
      <c r="V13" s="522">
        <f>'Fiche Données'!I21</f>
        <v>0</v>
      </c>
      <c r="W13" s="522">
        <f>'Fiche Données'!J21</f>
        <v>0</v>
      </c>
      <c r="X13" s="522">
        <f>'Fiche Données'!K21</f>
        <v>0</v>
      </c>
      <c r="Y13" s="522">
        <f>'Fiche Données'!L21</f>
        <v>0</v>
      </c>
      <c r="Z13" s="522">
        <f>'Fiche Données'!M21</f>
        <v>0</v>
      </c>
      <c r="AA13" s="522">
        <f>'Fiche Données'!N21</f>
        <v>0</v>
      </c>
      <c r="AB13" s="522">
        <f>'Fiche Données'!O21</f>
        <v>0</v>
      </c>
      <c r="AC13" s="522">
        <f>'Fiche Données'!P21</f>
        <v>0</v>
      </c>
      <c r="AD13" s="522">
        <f>'Fiche Données'!Q21</f>
        <v>0</v>
      </c>
      <c r="AE13" s="522">
        <f>'Fiche Données'!R21</f>
        <v>0</v>
      </c>
      <c r="AF13" s="522">
        <f>'Fiche Données'!S21</f>
        <v>0</v>
      </c>
      <c r="AG13" s="522">
        <f>'Fiche Données'!T21</f>
        <v>0</v>
      </c>
      <c r="AH13" s="522">
        <f>'Fiche Données'!U21</f>
        <v>0</v>
      </c>
      <c r="AI13" s="522">
        <f>'Fiche Données'!V21</f>
        <v>0</v>
      </c>
      <c r="AJ13" s="522">
        <f>'Fiche Données'!W21</f>
        <v>0</v>
      </c>
      <c r="AK13" s="522">
        <f>'Fiche Données'!X21</f>
        <v>0</v>
      </c>
      <c r="AL13" s="522">
        <f>'Fiche Données'!Y21</f>
        <v>0</v>
      </c>
      <c r="AM13" s="522">
        <f>'Fiche Données'!Z21</f>
        <v>0</v>
      </c>
      <c r="AN13" s="522">
        <f>'Fiche Données'!AA21</f>
        <v>0</v>
      </c>
      <c r="AO13" s="522">
        <f>'Fiche Données'!AB21</f>
        <v>0</v>
      </c>
      <c r="AP13" s="522">
        <f>'Fiche Données'!AC21</f>
        <v>0</v>
      </c>
      <c r="AQ13" s="522">
        <f>'Fiche Données'!AD21</f>
        <v>0</v>
      </c>
      <c r="AR13" s="522">
        <f>'Fiche Données'!AE21</f>
        <v>0</v>
      </c>
      <c r="AS13" s="522">
        <f>'Fiche Données'!AF21</f>
        <v>0</v>
      </c>
      <c r="AT13" s="522">
        <f>'Fiche Données'!AG21</f>
        <v>0</v>
      </c>
      <c r="AU13" s="522">
        <f>'Fiche Données'!AH21</f>
        <v>0</v>
      </c>
      <c r="AV13" s="522">
        <f>'Fiche Données'!AI21</f>
        <v>0</v>
      </c>
      <c r="AW13" s="522">
        <f>'Fiche Données'!AJ21</f>
        <v>0</v>
      </c>
      <c r="AX13" s="522">
        <f>'Fiche Données'!AK21</f>
        <v>0</v>
      </c>
      <c r="AY13" s="522">
        <f>'Fiche Données'!AL21</f>
        <v>0</v>
      </c>
      <c r="AZ13" s="522">
        <f>'Fiche Données'!AM21</f>
        <v>0</v>
      </c>
      <c r="BA13" s="522">
        <f>'Fiche Données'!AN21</f>
        <v>0</v>
      </c>
      <c r="BB13" s="522">
        <f>'Fiche Données'!AO21</f>
        <v>0</v>
      </c>
      <c r="BC13" s="522">
        <f>'Fiche Données'!AP21</f>
        <v>0</v>
      </c>
      <c r="BD13" s="522">
        <f>'Fiche Données'!AQ21</f>
        <v>0</v>
      </c>
      <c r="BE13" s="522">
        <f>'Fiche Données'!AR21</f>
        <v>0</v>
      </c>
      <c r="BF13" s="522">
        <f>'Fiche Données'!AS21</f>
        <v>0</v>
      </c>
      <c r="BG13" s="522">
        <f>'Fiche Données'!AT21</f>
        <v>0</v>
      </c>
      <c r="BH13" s="522">
        <f>'Fiche Données'!AU21</f>
        <v>0</v>
      </c>
      <c r="BI13" s="522">
        <f>'Fiche Données'!AV21</f>
        <v>0</v>
      </c>
      <c r="BJ13" s="522">
        <f>'Fiche Données'!AW21</f>
        <v>0</v>
      </c>
      <c r="BK13" s="522">
        <f>'Fiche Données'!AX21</f>
        <v>0</v>
      </c>
      <c r="BL13" s="522">
        <f>'Fiche Données'!AY21</f>
        <v>0</v>
      </c>
      <c r="BM13" s="522">
        <f>'Fiche Données'!AZ21</f>
        <v>0</v>
      </c>
      <c r="BN13" s="522">
        <f>'Fiche Données'!BA21</f>
        <v>0</v>
      </c>
      <c r="BO13" s="522">
        <f>'Fiche Données'!BB21</f>
        <v>0</v>
      </c>
      <c r="BP13" s="522">
        <f>'Fiche Données'!BC21</f>
        <v>0</v>
      </c>
      <c r="BQ13" s="522">
        <f>'Fiche Données'!BD21</f>
        <v>0</v>
      </c>
      <c r="BR13" s="522">
        <f>'Fiche Données'!BE21</f>
        <v>0</v>
      </c>
      <c r="BS13" s="522">
        <f>'Fiche Données'!BF21</f>
        <v>0</v>
      </c>
      <c r="BT13" s="522">
        <f>'Fiche Données'!BG21</f>
        <v>0</v>
      </c>
      <c r="BU13" s="522">
        <f>'Fiche Données'!BH21</f>
        <v>0</v>
      </c>
      <c r="BV13" s="522">
        <f>'Fiche Données'!BI21</f>
        <v>0</v>
      </c>
      <c r="BW13" s="522">
        <f>'Fiche Données'!BJ21</f>
        <v>0</v>
      </c>
      <c r="BX13" s="522">
        <f>'Fiche Données'!BK21</f>
        <v>0</v>
      </c>
      <c r="BY13" s="522">
        <f>'Fiche Données'!BL21</f>
        <v>0</v>
      </c>
      <c r="BZ13" s="522">
        <f>'Fiche Données'!BM21</f>
        <v>0</v>
      </c>
      <c r="CA13" s="522">
        <f>'Fiche Données'!BN21</f>
        <v>0</v>
      </c>
      <c r="CB13" s="522">
        <f>'Fiche Données'!BO21</f>
        <v>0</v>
      </c>
      <c r="CC13" s="522">
        <f>'Fiche Données'!BP21</f>
        <v>0</v>
      </c>
      <c r="CD13" s="522">
        <f>'Fiche Données'!BQ21</f>
        <v>0</v>
      </c>
      <c r="CE13" s="522">
        <f>'Fiche Données'!BR21</f>
        <v>0</v>
      </c>
      <c r="CF13" s="522">
        <f>'Fiche Données'!BS21</f>
        <v>0</v>
      </c>
      <c r="CG13" s="522">
        <f>'Fiche Données'!BT21</f>
        <v>0</v>
      </c>
      <c r="CH13" s="522">
        <f>'Fiche Données'!BU21</f>
        <v>0</v>
      </c>
      <c r="CI13" s="522">
        <f>'Fiche Données'!BV21</f>
        <v>0</v>
      </c>
      <c r="CJ13" s="522">
        <f>'Fiche Données'!BW21</f>
        <v>0</v>
      </c>
      <c r="CK13" s="522">
        <f>'Fiche Données'!BX21</f>
        <v>0</v>
      </c>
      <c r="CL13" s="522">
        <f>'Fiche Données'!BY21</f>
        <v>0</v>
      </c>
      <c r="CM13" s="522">
        <f>'Fiche Données'!BZ21</f>
        <v>0</v>
      </c>
      <c r="CN13" s="522">
        <f>'Fiche Données'!CA21</f>
        <v>0</v>
      </c>
      <c r="CO13" s="522">
        <f>'Fiche Données'!CB21</f>
        <v>0</v>
      </c>
      <c r="CP13" s="522">
        <f>'Fiche Données'!CC21</f>
        <v>0</v>
      </c>
      <c r="CQ13" s="522">
        <f>'Fiche Données'!CD21</f>
        <v>0</v>
      </c>
      <c r="CR13" s="522">
        <f>'Fiche Données'!CE21</f>
        <v>0</v>
      </c>
      <c r="CS13" s="522">
        <f>'Fiche Données'!CF21</f>
        <v>0</v>
      </c>
      <c r="CT13" s="522">
        <f>'Fiche Données'!CG21</f>
        <v>0</v>
      </c>
      <c r="CU13" s="522">
        <f>'Fiche Données'!CH21</f>
        <v>0</v>
      </c>
      <c r="CV13" s="522">
        <f>'Fiche Données'!CI21</f>
        <v>0</v>
      </c>
      <c r="CW13" s="522">
        <f>'Fiche Données'!CJ21</f>
        <v>0</v>
      </c>
      <c r="CX13" s="522">
        <f>'Fiche Données'!CK21</f>
        <v>0</v>
      </c>
      <c r="CY13" s="522">
        <f>'Fiche Données'!CL21</f>
        <v>0</v>
      </c>
      <c r="CZ13" s="522">
        <f>'Fiche Données'!CM21</f>
        <v>0</v>
      </c>
      <c r="DA13" s="522">
        <f>'Fiche Données'!CN21</f>
        <v>0</v>
      </c>
      <c r="DB13" s="522">
        <f>'Fiche Données'!CO21</f>
        <v>0</v>
      </c>
      <c r="DC13" s="522">
        <f>'Fiche Données'!CP21</f>
        <v>0</v>
      </c>
      <c r="DD13" s="522">
        <f>'Fiche Données'!CQ21</f>
        <v>0</v>
      </c>
      <c r="DE13" s="522">
        <f>'Fiche Données'!CR21</f>
        <v>0</v>
      </c>
      <c r="DF13" s="522">
        <f>'Fiche Données'!CS21</f>
        <v>0</v>
      </c>
      <c r="DG13" s="522">
        <f>'Fiche Données'!CT21</f>
        <v>0</v>
      </c>
      <c r="DH13" s="522">
        <f>'Fiche Données'!CU21</f>
        <v>0</v>
      </c>
      <c r="DI13" s="522">
        <f>'Fiche Données'!CV21</f>
        <v>0</v>
      </c>
      <c r="DJ13" s="522">
        <f>'Fiche Données'!CW21</f>
        <v>0</v>
      </c>
      <c r="DK13" s="522">
        <f>'Fiche Données'!CX21</f>
        <v>0</v>
      </c>
      <c r="DL13" s="522">
        <f>'Fiche Données'!CY21</f>
        <v>0</v>
      </c>
      <c r="DM13" s="522">
        <f>'Fiche Données'!CZ21</f>
        <v>0</v>
      </c>
      <c r="DN13" s="522">
        <f>'Fiche Données'!DA21</f>
        <v>0</v>
      </c>
      <c r="DO13" s="522">
        <f>'Fiche Données'!DB21</f>
        <v>0</v>
      </c>
      <c r="DP13" s="522">
        <f>'Fiche Données'!DC21</f>
        <v>0</v>
      </c>
      <c r="DQ13" s="522">
        <f>'Fiche Données'!DD21</f>
        <v>0</v>
      </c>
      <c r="DR13" s="522">
        <f>'Fiche Données'!DE21</f>
        <v>0</v>
      </c>
      <c r="DS13" s="522">
        <f>'Fiche Données'!DF21</f>
        <v>0</v>
      </c>
      <c r="DT13" s="522">
        <f>'Fiche Données'!DG21</f>
        <v>0</v>
      </c>
      <c r="DU13" s="522">
        <f>'Fiche Données'!DH21</f>
        <v>0</v>
      </c>
      <c r="DV13" s="522">
        <f>'Fiche Données'!DI21</f>
        <v>0</v>
      </c>
      <c r="DW13" s="522">
        <f>'Fiche Données'!DJ21</f>
        <v>0</v>
      </c>
      <c r="DX13" s="522">
        <f>'Fiche Données'!DK21</f>
        <v>0</v>
      </c>
      <c r="DY13" s="522">
        <f>'Fiche Données'!DL21</f>
        <v>0</v>
      </c>
      <c r="DZ13" s="522">
        <f>'Fiche Données'!DM21</f>
        <v>0</v>
      </c>
      <c r="EA13" s="522">
        <f>'Fiche Données'!DN21</f>
        <v>0</v>
      </c>
      <c r="EB13" s="522">
        <f>'Fiche Données'!DO21</f>
        <v>0</v>
      </c>
      <c r="EC13" s="522">
        <f>'Fiche Données'!DP21</f>
        <v>0</v>
      </c>
      <c r="ED13" s="522">
        <f>'Fiche Données'!DQ21</f>
        <v>0</v>
      </c>
      <c r="EE13" s="522">
        <f>'Fiche Données'!DR21</f>
        <v>0</v>
      </c>
      <c r="EF13" s="522">
        <f>'Fiche Données'!DS21</f>
        <v>0</v>
      </c>
      <c r="EG13" s="522">
        <f>'Fiche Données'!DT21</f>
        <v>0</v>
      </c>
      <c r="EH13" s="522">
        <f>'Fiche Données'!DU21</f>
        <v>0</v>
      </c>
      <c r="EI13" s="522">
        <f>'Fiche Données'!DV21</f>
        <v>0</v>
      </c>
      <c r="EJ13" s="522">
        <f>'Fiche Données'!DW21</f>
        <v>0</v>
      </c>
      <c r="EK13" s="522">
        <f>'Fiche Données'!DX21</f>
        <v>0</v>
      </c>
      <c r="EL13" s="522">
        <f>'Fiche Données'!DY21</f>
        <v>0</v>
      </c>
      <c r="EM13" s="522">
        <f>'Fiche Données'!DZ21</f>
        <v>0</v>
      </c>
      <c r="EN13" s="522">
        <f>'Fiche Données'!EA21</f>
        <v>0</v>
      </c>
      <c r="EO13" s="522">
        <f>'Fiche Données'!EB21</f>
        <v>0</v>
      </c>
      <c r="EP13" s="522">
        <f>'Fiche Données'!EC21</f>
        <v>0</v>
      </c>
      <c r="EQ13" s="522">
        <f>'Fiche Données'!ED21</f>
        <v>0</v>
      </c>
      <c r="ER13" s="522">
        <f>'Fiche Données'!EE21</f>
        <v>0</v>
      </c>
      <c r="ES13" s="522">
        <f>'Fiche Données'!EF21</f>
        <v>0</v>
      </c>
      <c r="ET13" s="522">
        <f>'Fiche Données'!EG21</f>
        <v>0</v>
      </c>
      <c r="EU13" s="522">
        <f>'Fiche Données'!EH21</f>
        <v>0</v>
      </c>
      <c r="EV13" s="525">
        <f>'Fiche Données'!EI21</f>
        <v>0</v>
      </c>
    </row>
    <row r="14" spans="1:152" ht="22.5" customHeight="1" thickBot="1" x14ac:dyDescent="0.3">
      <c r="A14" s="565"/>
      <c r="B14" s="565"/>
      <c r="C14" s="565"/>
      <c r="D14" s="565"/>
      <c r="E14" s="565"/>
      <c r="F14" s="565"/>
      <c r="G14" s="565"/>
      <c r="H14" s="565"/>
      <c r="I14" s="565"/>
      <c r="J14" s="565"/>
      <c r="K14" s="565"/>
      <c r="L14" s="565"/>
      <c r="O14" s="730" t="s">
        <v>274</v>
      </c>
      <c r="P14" s="731"/>
      <c r="Q14" s="719" t="s">
        <v>270</v>
      </c>
      <c r="R14" s="720"/>
      <c r="S14" s="537">
        <f t="shared" si="0"/>
        <v>0</v>
      </c>
      <c r="T14" s="534">
        <f>'Fiche Données'!G22</f>
        <v>0</v>
      </c>
      <c r="U14" s="522">
        <f>'Fiche Données'!H22</f>
        <v>0</v>
      </c>
      <c r="V14" s="522">
        <f>'Fiche Données'!I22</f>
        <v>0</v>
      </c>
      <c r="W14" s="522">
        <f>'Fiche Données'!J22</f>
        <v>0</v>
      </c>
      <c r="X14" s="522">
        <f>'Fiche Données'!K22</f>
        <v>0</v>
      </c>
      <c r="Y14" s="522">
        <f>'Fiche Données'!L22</f>
        <v>0</v>
      </c>
      <c r="Z14" s="522">
        <f>'Fiche Données'!M22</f>
        <v>0</v>
      </c>
      <c r="AA14" s="522">
        <f>'Fiche Données'!N22</f>
        <v>0</v>
      </c>
      <c r="AB14" s="522">
        <f>'Fiche Données'!O22</f>
        <v>0</v>
      </c>
      <c r="AC14" s="522">
        <f>'Fiche Données'!P22</f>
        <v>0</v>
      </c>
      <c r="AD14" s="522">
        <f>'Fiche Données'!Q22</f>
        <v>0</v>
      </c>
      <c r="AE14" s="522">
        <f>'Fiche Données'!R22</f>
        <v>0</v>
      </c>
      <c r="AF14" s="522">
        <f>'Fiche Données'!S22</f>
        <v>0</v>
      </c>
      <c r="AG14" s="522">
        <f>'Fiche Données'!T22</f>
        <v>0</v>
      </c>
      <c r="AH14" s="522">
        <f>'Fiche Données'!U22</f>
        <v>0</v>
      </c>
      <c r="AI14" s="522">
        <f>'Fiche Données'!V22</f>
        <v>0</v>
      </c>
      <c r="AJ14" s="522">
        <f>'Fiche Données'!W22</f>
        <v>0</v>
      </c>
      <c r="AK14" s="522">
        <f>'Fiche Données'!X22</f>
        <v>0</v>
      </c>
      <c r="AL14" s="522">
        <f>'Fiche Données'!Y22</f>
        <v>0</v>
      </c>
      <c r="AM14" s="522">
        <f>'Fiche Données'!Z22</f>
        <v>0</v>
      </c>
      <c r="AN14" s="522">
        <f>'Fiche Données'!AA22</f>
        <v>0</v>
      </c>
      <c r="AO14" s="522">
        <f>'Fiche Données'!AB22</f>
        <v>0</v>
      </c>
      <c r="AP14" s="522">
        <f>'Fiche Données'!AC22</f>
        <v>0</v>
      </c>
      <c r="AQ14" s="522">
        <f>'Fiche Données'!AD22</f>
        <v>0</v>
      </c>
      <c r="AR14" s="522">
        <f>'Fiche Données'!AE22</f>
        <v>0</v>
      </c>
      <c r="AS14" s="522">
        <f>'Fiche Données'!AF22</f>
        <v>0</v>
      </c>
      <c r="AT14" s="522">
        <f>'Fiche Données'!AG22</f>
        <v>0</v>
      </c>
      <c r="AU14" s="522">
        <f>'Fiche Données'!AH22</f>
        <v>0</v>
      </c>
      <c r="AV14" s="522">
        <f>'Fiche Données'!AI22</f>
        <v>0</v>
      </c>
      <c r="AW14" s="522">
        <f>'Fiche Données'!AJ22</f>
        <v>0</v>
      </c>
      <c r="AX14" s="522">
        <f>'Fiche Données'!AK22</f>
        <v>0</v>
      </c>
      <c r="AY14" s="522">
        <f>'Fiche Données'!AL22</f>
        <v>0</v>
      </c>
      <c r="AZ14" s="522">
        <f>'Fiche Données'!AM22</f>
        <v>0</v>
      </c>
      <c r="BA14" s="522">
        <f>'Fiche Données'!AN22</f>
        <v>0</v>
      </c>
      <c r="BB14" s="522">
        <f>'Fiche Données'!AO22</f>
        <v>0</v>
      </c>
      <c r="BC14" s="522">
        <f>'Fiche Données'!AP22</f>
        <v>0</v>
      </c>
      <c r="BD14" s="522">
        <f>'Fiche Données'!AQ22</f>
        <v>0</v>
      </c>
      <c r="BE14" s="522">
        <f>'Fiche Données'!AR22</f>
        <v>0</v>
      </c>
      <c r="BF14" s="522">
        <f>'Fiche Données'!AS22</f>
        <v>0</v>
      </c>
      <c r="BG14" s="522">
        <f>'Fiche Données'!AT22</f>
        <v>0</v>
      </c>
      <c r="BH14" s="522">
        <f>'Fiche Données'!AU22</f>
        <v>0</v>
      </c>
      <c r="BI14" s="522">
        <f>'Fiche Données'!AV22</f>
        <v>0</v>
      </c>
      <c r="BJ14" s="522">
        <f>'Fiche Données'!AW22</f>
        <v>0</v>
      </c>
      <c r="BK14" s="522">
        <f>'Fiche Données'!AX22</f>
        <v>0</v>
      </c>
      <c r="BL14" s="522">
        <f>'Fiche Données'!AY22</f>
        <v>0</v>
      </c>
      <c r="BM14" s="522">
        <f>'Fiche Données'!AZ22</f>
        <v>0</v>
      </c>
      <c r="BN14" s="522">
        <f>'Fiche Données'!BA22</f>
        <v>0</v>
      </c>
      <c r="BO14" s="522">
        <f>'Fiche Données'!BB22</f>
        <v>0</v>
      </c>
      <c r="BP14" s="522">
        <f>'Fiche Données'!BC22</f>
        <v>0</v>
      </c>
      <c r="BQ14" s="522">
        <f>'Fiche Données'!BD22</f>
        <v>0</v>
      </c>
      <c r="BR14" s="522">
        <f>'Fiche Données'!BE22</f>
        <v>0</v>
      </c>
      <c r="BS14" s="522">
        <f>'Fiche Données'!BF22</f>
        <v>0</v>
      </c>
      <c r="BT14" s="522">
        <f>'Fiche Données'!BG22</f>
        <v>0</v>
      </c>
      <c r="BU14" s="522">
        <f>'Fiche Données'!BH22</f>
        <v>0</v>
      </c>
      <c r="BV14" s="522">
        <f>'Fiche Données'!BI22</f>
        <v>0</v>
      </c>
      <c r="BW14" s="522">
        <f>'Fiche Données'!BJ22</f>
        <v>0</v>
      </c>
      <c r="BX14" s="522">
        <f>'Fiche Données'!BK22</f>
        <v>0</v>
      </c>
      <c r="BY14" s="522">
        <f>'Fiche Données'!BL22</f>
        <v>0</v>
      </c>
      <c r="BZ14" s="522">
        <f>'Fiche Données'!BM22</f>
        <v>0</v>
      </c>
      <c r="CA14" s="522">
        <f>'Fiche Données'!BN22</f>
        <v>0</v>
      </c>
      <c r="CB14" s="522">
        <f>'Fiche Données'!BO22</f>
        <v>0</v>
      </c>
      <c r="CC14" s="522">
        <f>'Fiche Données'!BP22</f>
        <v>0</v>
      </c>
      <c r="CD14" s="522">
        <f>'Fiche Données'!BQ22</f>
        <v>0</v>
      </c>
      <c r="CE14" s="522">
        <f>'Fiche Données'!BR22</f>
        <v>0</v>
      </c>
      <c r="CF14" s="522">
        <f>'Fiche Données'!BS22</f>
        <v>0</v>
      </c>
      <c r="CG14" s="522">
        <f>'Fiche Données'!BT22</f>
        <v>0</v>
      </c>
      <c r="CH14" s="522">
        <f>'Fiche Données'!BU22</f>
        <v>0</v>
      </c>
      <c r="CI14" s="522">
        <f>'Fiche Données'!BV22</f>
        <v>0</v>
      </c>
      <c r="CJ14" s="522">
        <f>'Fiche Données'!BW22</f>
        <v>0</v>
      </c>
      <c r="CK14" s="522">
        <f>'Fiche Données'!BX22</f>
        <v>0</v>
      </c>
      <c r="CL14" s="522">
        <f>'Fiche Données'!BY22</f>
        <v>0</v>
      </c>
      <c r="CM14" s="522">
        <f>'Fiche Données'!BZ22</f>
        <v>0</v>
      </c>
      <c r="CN14" s="522">
        <f>'Fiche Données'!CA22</f>
        <v>0</v>
      </c>
      <c r="CO14" s="522">
        <f>'Fiche Données'!CB22</f>
        <v>0</v>
      </c>
      <c r="CP14" s="522">
        <f>'Fiche Données'!CC22</f>
        <v>0</v>
      </c>
      <c r="CQ14" s="522">
        <f>'Fiche Données'!CD22</f>
        <v>0</v>
      </c>
      <c r="CR14" s="522">
        <f>'Fiche Données'!CE22</f>
        <v>0</v>
      </c>
      <c r="CS14" s="522">
        <f>'Fiche Données'!CF22</f>
        <v>0</v>
      </c>
      <c r="CT14" s="522">
        <f>'Fiche Données'!CG22</f>
        <v>0</v>
      </c>
      <c r="CU14" s="522">
        <f>'Fiche Données'!CH22</f>
        <v>0</v>
      </c>
      <c r="CV14" s="522">
        <f>'Fiche Données'!CI22</f>
        <v>0</v>
      </c>
      <c r="CW14" s="522">
        <f>'Fiche Données'!CJ22</f>
        <v>0</v>
      </c>
      <c r="CX14" s="522">
        <f>'Fiche Données'!CK22</f>
        <v>0</v>
      </c>
      <c r="CY14" s="522">
        <f>'Fiche Données'!CL22</f>
        <v>0</v>
      </c>
      <c r="CZ14" s="522">
        <f>'Fiche Données'!CM22</f>
        <v>0</v>
      </c>
      <c r="DA14" s="522">
        <f>'Fiche Données'!CN22</f>
        <v>0</v>
      </c>
      <c r="DB14" s="522">
        <f>'Fiche Données'!CO22</f>
        <v>0</v>
      </c>
      <c r="DC14" s="522">
        <f>'Fiche Données'!CP22</f>
        <v>0</v>
      </c>
      <c r="DD14" s="522">
        <f>'Fiche Données'!CQ22</f>
        <v>0</v>
      </c>
      <c r="DE14" s="522">
        <f>'Fiche Données'!CR22</f>
        <v>0</v>
      </c>
      <c r="DF14" s="522">
        <f>'Fiche Données'!CS22</f>
        <v>0</v>
      </c>
      <c r="DG14" s="522">
        <f>'Fiche Données'!CT22</f>
        <v>0</v>
      </c>
      <c r="DH14" s="522">
        <f>'Fiche Données'!CU22</f>
        <v>0</v>
      </c>
      <c r="DI14" s="522">
        <f>'Fiche Données'!CV22</f>
        <v>0</v>
      </c>
      <c r="DJ14" s="522">
        <f>'Fiche Données'!CW22</f>
        <v>0</v>
      </c>
      <c r="DK14" s="522">
        <f>'Fiche Données'!CX22</f>
        <v>0</v>
      </c>
      <c r="DL14" s="522">
        <f>'Fiche Données'!CY22</f>
        <v>0</v>
      </c>
      <c r="DM14" s="522">
        <f>'Fiche Données'!CZ22</f>
        <v>0</v>
      </c>
      <c r="DN14" s="522">
        <f>'Fiche Données'!DA22</f>
        <v>0</v>
      </c>
      <c r="DO14" s="522">
        <f>'Fiche Données'!DB22</f>
        <v>0</v>
      </c>
      <c r="DP14" s="522">
        <f>'Fiche Données'!DC22</f>
        <v>0</v>
      </c>
      <c r="DQ14" s="522">
        <f>'Fiche Données'!DD22</f>
        <v>0</v>
      </c>
      <c r="DR14" s="522">
        <f>'Fiche Données'!DE22</f>
        <v>0</v>
      </c>
      <c r="DS14" s="522">
        <f>'Fiche Données'!DF22</f>
        <v>0</v>
      </c>
      <c r="DT14" s="522">
        <f>'Fiche Données'!DG22</f>
        <v>0</v>
      </c>
      <c r="DU14" s="522">
        <f>'Fiche Données'!DH22</f>
        <v>0</v>
      </c>
      <c r="DV14" s="522">
        <f>'Fiche Données'!DI22</f>
        <v>0</v>
      </c>
      <c r="DW14" s="522">
        <f>'Fiche Données'!DJ22</f>
        <v>0</v>
      </c>
      <c r="DX14" s="522">
        <f>'Fiche Données'!DK22</f>
        <v>0</v>
      </c>
      <c r="DY14" s="522">
        <f>'Fiche Données'!DL22</f>
        <v>0</v>
      </c>
      <c r="DZ14" s="522">
        <f>'Fiche Données'!DM22</f>
        <v>0</v>
      </c>
      <c r="EA14" s="522">
        <f>'Fiche Données'!DN22</f>
        <v>0</v>
      </c>
      <c r="EB14" s="522">
        <f>'Fiche Données'!DO22</f>
        <v>0</v>
      </c>
      <c r="EC14" s="522">
        <f>'Fiche Données'!DP22</f>
        <v>0</v>
      </c>
      <c r="ED14" s="522">
        <f>'Fiche Données'!DQ22</f>
        <v>0</v>
      </c>
      <c r="EE14" s="522">
        <f>'Fiche Données'!DR22</f>
        <v>0</v>
      </c>
      <c r="EF14" s="522">
        <f>'Fiche Données'!DS22</f>
        <v>0</v>
      </c>
      <c r="EG14" s="522">
        <f>'Fiche Données'!DT22</f>
        <v>0</v>
      </c>
      <c r="EH14" s="522">
        <f>'Fiche Données'!DU22</f>
        <v>0</v>
      </c>
      <c r="EI14" s="522">
        <f>'Fiche Données'!DV22</f>
        <v>0</v>
      </c>
      <c r="EJ14" s="522">
        <f>'Fiche Données'!DW22</f>
        <v>0</v>
      </c>
      <c r="EK14" s="522">
        <f>'Fiche Données'!DX22</f>
        <v>0</v>
      </c>
      <c r="EL14" s="522">
        <f>'Fiche Données'!DY22</f>
        <v>0</v>
      </c>
      <c r="EM14" s="522">
        <f>'Fiche Données'!DZ22</f>
        <v>0</v>
      </c>
      <c r="EN14" s="522">
        <f>'Fiche Données'!EA22</f>
        <v>0</v>
      </c>
      <c r="EO14" s="522">
        <f>'Fiche Données'!EB22</f>
        <v>0</v>
      </c>
      <c r="EP14" s="522">
        <f>'Fiche Données'!EC22</f>
        <v>0</v>
      </c>
      <c r="EQ14" s="522">
        <f>'Fiche Données'!ED22</f>
        <v>0</v>
      </c>
      <c r="ER14" s="522">
        <f>'Fiche Données'!EE22</f>
        <v>0</v>
      </c>
      <c r="ES14" s="522">
        <f>'Fiche Données'!EF22</f>
        <v>0</v>
      </c>
      <c r="ET14" s="522">
        <f>'Fiche Données'!EG22</f>
        <v>0</v>
      </c>
      <c r="EU14" s="522">
        <f>'Fiche Données'!EH22</f>
        <v>0</v>
      </c>
      <c r="EV14" s="525">
        <f>'Fiche Données'!EI22</f>
        <v>0</v>
      </c>
    </row>
    <row r="15" spans="1:152" ht="22.5" customHeight="1" thickBot="1" x14ac:dyDescent="0.3">
      <c r="A15" s="565"/>
      <c r="B15" s="756" t="s">
        <v>481</v>
      </c>
      <c r="C15" s="757"/>
      <c r="D15" s="757"/>
      <c r="E15" s="757"/>
      <c r="F15" s="757"/>
      <c r="G15" s="757"/>
      <c r="H15" s="757"/>
      <c r="I15" s="757"/>
      <c r="J15" s="757"/>
      <c r="K15" s="758"/>
      <c r="L15" s="565"/>
      <c r="O15" s="732"/>
      <c r="P15" s="733"/>
      <c r="Q15" s="721" t="s">
        <v>269</v>
      </c>
      <c r="R15" s="722"/>
      <c r="S15" s="537">
        <f t="shared" si="0"/>
        <v>0</v>
      </c>
      <c r="T15" s="534">
        <f>'Fiche Données'!G23</f>
        <v>0</v>
      </c>
      <c r="U15" s="522">
        <f>'Fiche Données'!H23</f>
        <v>0</v>
      </c>
      <c r="V15" s="522">
        <f>'Fiche Données'!I23</f>
        <v>0</v>
      </c>
      <c r="W15" s="522">
        <f>'Fiche Données'!J23</f>
        <v>0</v>
      </c>
      <c r="X15" s="522">
        <f>'Fiche Données'!K23</f>
        <v>0</v>
      </c>
      <c r="Y15" s="522">
        <f>'Fiche Données'!L23</f>
        <v>0</v>
      </c>
      <c r="Z15" s="522">
        <f>'Fiche Données'!M23</f>
        <v>0</v>
      </c>
      <c r="AA15" s="522">
        <f>'Fiche Données'!N23</f>
        <v>0</v>
      </c>
      <c r="AB15" s="522">
        <f>'Fiche Données'!O23</f>
        <v>0</v>
      </c>
      <c r="AC15" s="522">
        <f>'Fiche Données'!P23</f>
        <v>0</v>
      </c>
      <c r="AD15" s="522">
        <f>'Fiche Données'!Q23</f>
        <v>0</v>
      </c>
      <c r="AE15" s="522">
        <f>'Fiche Données'!R23</f>
        <v>0</v>
      </c>
      <c r="AF15" s="522">
        <f>'Fiche Données'!S23</f>
        <v>0</v>
      </c>
      <c r="AG15" s="522">
        <f>'Fiche Données'!T23</f>
        <v>0</v>
      </c>
      <c r="AH15" s="522">
        <f>'Fiche Données'!U23</f>
        <v>0</v>
      </c>
      <c r="AI15" s="522">
        <f>'Fiche Données'!V23</f>
        <v>0</v>
      </c>
      <c r="AJ15" s="522">
        <f>'Fiche Données'!W23</f>
        <v>0</v>
      </c>
      <c r="AK15" s="522">
        <f>'Fiche Données'!X23</f>
        <v>0</v>
      </c>
      <c r="AL15" s="522">
        <f>'Fiche Données'!Y23</f>
        <v>0</v>
      </c>
      <c r="AM15" s="522">
        <f>'Fiche Données'!Z23</f>
        <v>0</v>
      </c>
      <c r="AN15" s="522">
        <f>'Fiche Données'!AA23</f>
        <v>0</v>
      </c>
      <c r="AO15" s="522">
        <f>'Fiche Données'!AB23</f>
        <v>0</v>
      </c>
      <c r="AP15" s="522">
        <f>'Fiche Données'!AC23</f>
        <v>0</v>
      </c>
      <c r="AQ15" s="522">
        <f>'Fiche Données'!AD23</f>
        <v>0</v>
      </c>
      <c r="AR15" s="522">
        <f>'Fiche Données'!AE23</f>
        <v>0</v>
      </c>
      <c r="AS15" s="522">
        <f>'Fiche Données'!AF23</f>
        <v>0</v>
      </c>
      <c r="AT15" s="522">
        <f>'Fiche Données'!AG23</f>
        <v>0</v>
      </c>
      <c r="AU15" s="522">
        <f>'Fiche Données'!AH23</f>
        <v>0</v>
      </c>
      <c r="AV15" s="522">
        <f>'Fiche Données'!AI23</f>
        <v>0</v>
      </c>
      <c r="AW15" s="522">
        <f>'Fiche Données'!AJ23</f>
        <v>0</v>
      </c>
      <c r="AX15" s="522">
        <f>'Fiche Données'!AK23</f>
        <v>0</v>
      </c>
      <c r="AY15" s="522">
        <f>'Fiche Données'!AL23</f>
        <v>0</v>
      </c>
      <c r="AZ15" s="522">
        <f>'Fiche Données'!AM23</f>
        <v>0</v>
      </c>
      <c r="BA15" s="522">
        <f>'Fiche Données'!AN23</f>
        <v>0</v>
      </c>
      <c r="BB15" s="522">
        <f>'Fiche Données'!AO23</f>
        <v>0</v>
      </c>
      <c r="BC15" s="522">
        <f>'Fiche Données'!AP23</f>
        <v>0</v>
      </c>
      <c r="BD15" s="522">
        <f>'Fiche Données'!AQ23</f>
        <v>0</v>
      </c>
      <c r="BE15" s="522">
        <f>'Fiche Données'!AR23</f>
        <v>0</v>
      </c>
      <c r="BF15" s="522">
        <f>'Fiche Données'!AS23</f>
        <v>0</v>
      </c>
      <c r="BG15" s="522">
        <f>'Fiche Données'!AT23</f>
        <v>0</v>
      </c>
      <c r="BH15" s="522">
        <f>'Fiche Données'!AU23</f>
        <v>0</v>
      </c>
      <c r="BI15" s="522">
        <f>'Fiche Données'!AV23</f>
        <v>0</v>
      </c>
      <c r="BJ15" s="522">
        <f>'Fiche Données'!AW23</f>
        <v>0</v>
      </c>
      <c r="BK15" s="522">
        <f>'Fiche Données'!AX23</f>
        <v>0</v>
      </c>
      <c r="BL15" s="522">
        <f>'Fiche Données'!AY23</f>
        <v>0</v>
      </c>
      <c r="BM15" s="522">
        <f>'Fiche Données'!AZ23</f>
        <v>0</v>
      </c>
      <c r="BN15" s="522">
        <f>'Fiche Données'!BA23</f>
        <v>0</v>
      </c>
      <c r="BO15" s="522">
        <f>'Fiche Données'!BB23</f>
        <v>0</v>
      </c>
      <c r="BP15" s="522">
        <f>'Fiche Données'!BC23</f>
        <v>0</v>
      </c>
      <c r="BQ15" s="522">
        <f>'Fiche Données'!BD23</f>
        <v>0</v>
      </c>
      <c r="BR15" s="522">
        <f>'Fiche Données'!BE23</f>
        <v>0</v>
      </c>
      <c r="BS15" s="522">
        <f>'Fiche Données'!BF23</f>
        <v>0</v>
      </c>
      <c r="BT15" s="522">
        <f>'Fiche Données'!BG23</f>
        <v>0</v>
      </c>
      <c r="BU15" s="522">
        <f>'Fiche Données'!BH23</f>
        <v>0</v>
      </c>
      <c r="BV15" s="522">
        <f>'Fiche Données'!BI23</f>
        <v>0</v>
      </c>
      <c r="BW15" s="522">
        <f>'Fiche Données'!BJ23</f>
        <v>0</v>
      </c>
      <c r="BX15" s="522">
        <f>'Fiche Données'!BK23</f>
        <v>0</v>
      </c>
      <c r="BY15" s="522">
        <f>'Fiche Données'!BL23</f>
        <v>0</v>
      </c>
      <c r="BZ15" s="522">
        <f>'Fiche Données'!BM23</f>
        <v>0</v>
      </c>
      <c r="CA15" s="522">
        <f>'Fiche Données'!BN23</f>
        <v>0</v>
      </c>
      <c r="CB15" s="522">
        <f>'Fiche Données'!BO23</f>
        <v>0</v>
      </c>
      <c r="CC15" s="522">
        <f>'Fiche Données'!BP23</f>
        <v>0</v>
      </c>
      <c r="CD15" s="522">
        <f>'Fiche Données'!BQ23</f>
        <v>0</v>
      </c>
      <c r="CE15" s="522">
        <f>'Fiche Données'!BR23</f>
        <v>0</v>
      </c>
      <c r="CF15" s="522">
        <f>'Fiche Données'!BS23</f>
        <v>0</v>
      </c>
      <c r="CG15" s="522">
        <f>'Fiche Données'!BT23</f>
        <v>0</v>
      </c>
      <c r="CH15" s="522">
        <f>'Fiche Données'!BU23</f>
        <v>0</v>
      </c>
      <c r="CI15" s="522">
        <f>'Fiche Données'!BV23</f>
        <v>0</v>
      </c>
      <c r="CJ15" s="522">
        <f>'Fiche Données'!BW23</f>
        <v>0</v>
      </c>
      <c r="CK15" s="522">
        <f>'Fiche Données'!BX23</f>
        <v>0</v>
      </c>
      <c r="CL15" s="522">
        <f>'Fiche Données'!BY23</f>
        <v>0</v>
      </c>
      <c r="CM15" s="522">
        <f>'Fiche Données'!BZ23</f>
        <v>0</v>
      </c>
      <c r="CN15" s="522">
        <f>'Fiche Données'!CA23</f>
        <v>0</v>
      </c>
      <c r="CO15" s="522">
        <f>'Fiche Données'!CB23</f>
        <v>0</v>
      </c>
      <c r="CP15" s="522">
        <f>'Fiche Données'!CC23</f>
        <v>0</v>
      </c>
      <c r="CQ15" s="522">
        <f>'Fiche Données'!CD23</f>
        <v>0</v>
      </c>
      <c r="CR15" s="522">
        <f>'Fiche Données'!CE23</f>
        <v>0</v>
      </c>
      <c r="CS15" s="522">
        <f>'Fiche Données'!CF23</f>
        <v>0</v>
      </c>
      <c r="CT15" s="522">
        <f>'Fiche Données'!CG23</f>
        <v>0</v>
      </c>
      <c r="CU15" s="522">
        <f>'Fiche Données'!CH23</f>
        <v>0</v>
      </c>
      <c r="CV15" s="522">
        <f>'Fiche Données'!CI23</f>
        <v>0</v>
      </c>
      <c r="CW15" s="522">
        <f>'Fiche Données'!CJ23</f>
        <v>0</v>
      </c>
      <c r="CX15" s="522">
        <f>'Fiche Données'!CK23</f>
        <v>0</v>
      </c>
      <c r="CY15" s="522">
        <f>'Fiche Données'!CL23</f>
        <v>0</v>
      </c>
      <c r="CZ15" s="522">
        <f>'Fiche Données'!CM23</f>
        <v>0</v>
      </c>
      <c r="DA15" s="522">
        <f>'Fiche Données'!CN23</f>
        <v>0</v>
      </c>
      <c r="DB15" s="522">
        <f>'Fiche Données'!CO23</f>
        <v>0</v>
      </c>
      <c r="DC15" s="522">
        <f>'Fiche Données'!CP23</f>
        <v>0</v>
      </c>
      <c r="DD15" s="522">
        <f>'Fiche Données'!CQ23</f>
        <v>0</v>
      </c>
      <c r="DE15" s="522">
        <f>'Fiche Données'!CR23</f>
        <v>0</v>
      </c>
      <c r="DF15" s="522">
        <f>'Fiche Données'!CS23</f>
        <v>0</v>
      </c>
      <c r="DG15" s="522">
        <f>'Fiche Données'!CT23</f>
        <v>0</v>
      </c>
      <c r="DH15" s="522">
        <f>'Fiche Données'!CU23</f>
        <v>0</v>
      </c>
      <c r="DI15" s="522">
        <f>'Fiche Données'!CV23</f>
        <v>0</v>
      </c>
      <c r="DJ15" s="522">
        <f>'Fiche Données'!CW23</f>
        <v>0</v>
      </c>
      <c r="DK15" s="522">
        <f>'Fiche Données'!CX23</f>
        <v>0</v>
      </c>
      <c r="DL15" s="522">
        <f>'Fiche Données'!CY23</f>
        <v>0</v>
      </c>
      <c r="DM15" s="522">
        <f>'Fiche Données'!CZ23</f>
        <v>0</v>
      </c>
      <c r="DN15" s="522">
        <f>'Fiche Données'!DA23</f>
        <v>0</v>
      </c>
      <c r="DO15" s="522">
        <f>'Fiche Données'!DB23</f>
        <v>0</v>
      </c>
      <c r="DP15" s="522">
        <f>'Fiche Données'!DC23</f>
        <v>0</v>
      </c>
      <c r="DQ15" s="522">
        <f>'Fiche Données'!DD23</f>
        <v>0</v>
      </c>
      <c r="DR15" s="522">
        <f>'Fiche Données'!DE23</f>
        <v>0</v>
      </c>
      <c r="DS15" s="522">
        <f>'Fiche Données'!DF23</f>
        <v>0</v>
      </c>
      <c r="DT15" s="522">
        <f>'Fiche Données'!DG23</f>
        <v>0</v>
      </c>
      <c r="DU15" s="522">
        <f>'Fiche Données'!DH23</f>
        <v>0</v>
      </c>
      <c r="DV15" s="522">
        <f>'Fiche Données'!DI23</f>
        <v>0</v>
      </c>
      <c r="DW15" s="522">
        <f>'Fiche Données'!DJ23</f>
        <v>0</v>
      </c>
      <c r="DX15" s="522">
        <f>'Fiche Données'!DK23</f>
        <v>0</v>
      </c>
      <c r="DY15" s="522">
        <f>'Fiche Données'!DL23</f>
        <v>0</v>
      </c>
      <c r="DZ15" s="522">
        <f>'Fiche Données'!DM23</f>
        <v>0</v>
      </c>
      <c r="EA15" s="522">
        <f>'Fiche Données'!DN23</f>
        <v>0</v>
      </c>
      <c r="EB15" s="522">
        <f>'Fiche Données'!DO23</f>
        <v>0</v>
      </c>
      <c r="EC15" s="522">
        <f>'Fiche Données'!DP23</f>
        <v>0</v>
      </c>
      <c r="ED15" s="522">
        <f>'Fiche Données'!DQ23</f>
        <v>0</v>
      </c>
      <c r="EE15" s="522">
        <f>'Fiche Données'!DR23</f>
        <v>0</v>
      </c>
      <c r="EF15" s="522">
        <f>'Fiche Données'!DS23</f>
        <v>0</v>
      </c>
      <c r="EG15" s="522">
        <f>'Fiche Données'!DT23</f>
        <v>0</v>
      </c>
      <c r="EH15" s="522">
        <f>'Fiche Données'!DU23</f>
        <v>0</v>
      </c>
      <c r="EI15" s="522">
        <f>'Fiche Données'!DV23</f>
        <v>0</v>
      </c>
      <c r="EJ15" s="522">
        <f>'Fiche Données'!DW23</f>
        <v>0</v>
      </c>
      <c r="EK15" s="522">
        <f>'Fiche Données'!DX23</f>
        <v>0</v>
      </c>
      <c r="EL15" s="522">
        <f>'Fiche Données'!DY23</f>
        <v>0</v>
      </c>
      <c r="EM15" s="522">
        <f>'Fiche Données'!DZ23</f>
        <v>0</v>
      </c>
      <c r="EN15" s="522">
        <f>'Fiche Données'!EA23</f>
        <v>0</v>
      </c>
      <c r="EO15" s="522">
        <f>'Fiche Données'!EB23</f>
        <v>0</v>
      </c>
      <c r="EP15" s="522">
        <f>'Fiche Données'!EC23</f>
        <v>0</v>
      </c>
      <c r="EQ15" s="522">
        <f>'Fiche Données'!ED23</f>
        <v>0</v>
      </c>
      <c r="ER15" s="522">
        <f>'Fiche Données'!EE23</f>
        <v>0</v>
      </c>
      <c r="ES15" s="522">
        <f>'Fiche Données'!EF23</f>
        <v>0</v>
      </c>
      <c r="ET15" s="522">
        <f>'Fiche Données'!EG23</f>
        <v>0</v>
      </c>
      <c r="EU15" s="522">
        <f>'Fiche Données'!EH23</f>
        <v>0</v>
      </c>
      <c r="EV15" s="525">
        <f>'Fiche Données'!EI23</f>
        <v>0</v>
      </c>
    </row>
    <row r="16" spans="1:152" ht="22.5" customHeight="1" thickBot="1" x14ac:dyDescent="0.3">
      <c r="A16" s="565"/>
      <c r="B16" s="759"/>
      <c r="C16" s="760"/>
      <c r="D16" s="760"/>
      <c r="E16" s="760"/>
      <c r="F16" s="760"/>
      <c r="G16" s="760"/>
      <c r="H16" s="760"/>
      <c r="I16" s="760"/>
      <c r="J16" s="760"/>
      <c r="K16" s="761"/>
      <c r="L16" s="565"/>
      <c r="O16" s="734"/>
      <c r="P16" s="735"/>
      <c r="Q16" s="711" t="s">
        <v>185</v>
      </c>
      <c r="R16" s="712"/>
      <c r="S16" s="537">
        <f t="shared" si="0"/>
        <v>0</v>
      </c>
      <c r="T16" s="534">
        <f>'Fiche Données'!G24</f>
        <v>0</v>
      </c>
      <c r="U16" s="522">
        <f>'Fiche Données'!H24</f>
        <v>0</v>
      </c>
      <c r="V16" s="522">
        <f>'Fiche Données'!I24</f>
        <v>0</v>
      </c>
      <c r="W16" s="522">
        <f>'Fiche Données'!J24</f>
        <v>0</v>
      </c>
      <c r="X16" s="522">
        <f>'Fiche Données'!K24</f>
        <v>0</v>
      </c>
      <c r="Y16" s="522">
        <f>'Fiche Données'!L24</f>
        <v>0</v>
      </c>
      <c r="Z16" s="522">
        <f>'Fiche Données'!M24</f>
        <v>0</v>
      </c>
      <c r="AA16" s="522">
        <f>'Fiche Données'!N24</f>
        <v>0</v>
      </c>
      <c r="AB16" s="522">
        <f>'Fiche Données'!O24</f>
        <v>0</v>
      </c>
      <c r="AC16" s="522">
        <f>'Fiche Données'!P24</f>
        <v>0</v>
      </c>
      <c r="AD16" s="522">
        <f>'Fiche Données'!Q24</f>
        <v>0</v>
      </c>
      <c r="AE16" s="522">
        <f>'Fiche Données'!R24</f>
        <v>0</v>
      </c>
      <c r="AF16" s="522">
        <f>'Fiche Données'!S24</f>
        <v>0</v>
      </c>
      <c r="AG16" s="522">
        <f>'Fiche Données'!T24</f>
        <v>0</v>
      </c>
      <c r="AH16" s="522">
        <f>'Fiche Données'!U24</f>
        <v>0</v>
      </c>
      <c r="AI16" s="522">
        <f>'Fiche Données'!V24</f>
        <v>0</v>
      </c>
      <c r="AJ16" s="522">
        <f>'Fiche Données'!W24</f>
        <v>0</v>
      </c>
      <c r="AK16" s="522">
        <f>'Fiche Données'!X24</f>
        <v>0</v>
      </c>
      <c r="AL16" s="522">
        <f>'Fiche Données'!Y24</f>
        <v>0</v>
      </c>
      <c r="AM16" s="522">
        <f>'Fiche Données'!Z24</f>
        <v>0</v>
      </c>
      <c r="AN16" s="522">
        <f>'Fiche Données'!AA24</f>
        <v>0</v>
      </c>
      <c r="AO16" s="522">
        <f>'Fiche Données'!AB24</f>
        <v>0</v>
      </c>
      <c r="AP16" s="522">
        <f>'Fiche Données'!AC24</f>
        <v>0</v>
      </c>
      <c r="AQ16" s="522">
        <f>'Fiche Données'!AD24</f>
        <v>0</v>
      </c>
      <c r="AR16" s="522">
        <f>'Fiche Données'!AE24</f>
        <v>0</v>
      </c>
      <c r="AS16" s="522">
        <f>'Fiche Données'!AF24</f>
        <v>0</v>
      </c>
      <c r="AT16" s="522">
        <f>'Fiche Données'!AG24</f>
        <v>0</v>
      </c>
      <c r="AU16" s="522">
        <f>'Fiche Données'!AH24</f>
        <v>0</v>
      </c>
      <c r="AV16" s="522">
        <f>'Fiche Données'!AI24</f>
        <v>0</v>
      </c>
      <c r="AW16" s="522">
        <f>'Fiche Données'!AJ24</f>
        <v>0</v>
      </c>
      <c r="AX16" s="522">
        <f>'Fiche Données'!AK24</f>
        <v>0</v>
      </c>
      <c r="AY16" s="522">
        <f>'Fiche Données'!AL24</f>
        <v>0</v>
      </c>
      <c r="AZ16" s="522">
        <f>'Fiche Données'!AM24</f>
        <v>0</v>
      </c>
      <c r="BA16" s="522">
        <f>'Fiche Données'!AN24</f>
        <v>0</v>
      </c>
      <c r="BB16" s="522">
        <f>'Fiche Données'!AO24</f>
        <v>0</v>
      </c>
      <c r="BC16" s="522">
        <f>'Fiche Données'!AP24</f>
        <v>0</v>
      </c>
      <c r="BD16" s="522">
        <f>'Fiche Données'!AQ24</f>
        <v>0</v>
      </c>
      <c r="BE16" s="522">
        <f>'Fiche Données'!AR24</f>
        <v>0</v>
      </c>
      <c r="BF16" s="522">
        <f>'Fiche Données'!AS24</f>
        <v>0</v>
      </c>
      <c r="BG16" s="522">
        <f>'Fiche Données'!AT24</f>
        <v>0</v>
      </c>
      <c r="BH16" s="522">
        <f>'Fiche Données'!AU24</f>
        <v>0</v>
      </c>
      <c r="BI16" s="522">
        <f>'Fiche Données'!AV24</f>
        <v>0</v>
      </c>
      <c r="BJ16" s="522">
        <f>'Fiche Données'!AW24</f>
        <v>0</v>
      </c>
      <c r="BK16" s="522">
        <f>'Fiche Données'!AX24</f>
        <v>0</v>
      </c>
      <c r="BL16" s="522">
        <f>'Fiche Données'!AY24</f>
        <v>0</v>
      </c>
      <c r="BM16" s="522">
        <f>'Fiche Données'!AZ24</f>
        <v>0</v>
      </c>
      <c r="BN16" s="522">
        <f>'Fiche Données'!BA24</f>
        <v>0</v>
      </c>
      <c r="BO16" s="522">
        <f>'Fiche Données'!BB24</f>
        <v>0</v>
      </c>
      <c r="BP16" s="522">
        <f>'Fiche Données'!BC24</f>
        <v>0</v>
      </c>
      <c r="BQ16" s="522">
        <f>'Fiche Données'!BD24</f>
        <v>0</v>
      </c>
      <c r="BR16" s="522">
        <f>'Fiche Données'!BE24</f>
        <v>0</v>
      </c>
      <c r="BS16" s="522">
        <f>'Fiche Données'!BF24</f>
        <v>0</v>
      </c>
      <c r="BT16" s="522">
        <f>'Fiche Données'!BG24</f>
        <v>0</v>
      </c>
      <c r="BU16" s="522">
        <f>'Fiche Données'!BH24</f>
        <v>0</v>
      </c>
      <c r="BV16" s="522">
        <f>'Fiche Données'!BI24</f>
        <v>0</v>
      </c>
      <c r="BW16" s="522">
        <f>'Fiche Données'!BJ24</f>
        <v>0</v>
      </c>
      <c r="BX16" s="522">
        <f>'Fiche Données'!BK24</f>
        <v>0</v>
      </c>
      <c r="BY16" s="522">
        <f>'Fiche Données'!BL24</f>
        <v>0</v>
      </c>
      <c r="BZ16" s="522">
        <f>'Fiche Données'!BM24</f>
        <v>0</v>
      </c>
      <c r="CA16" s="522">
        <f>'Fiche Données'!BN24</f>
        <v>0</v>
      </c>
      <c r="CB16" s="522">
        <f>'Fiche Données'!BO24</f>
        <v>0</v>
      </c>
      <c r="CC16" s="522">
        <f>'Fiche Données'!BP24</f>
        <v>0</v>
      </c>
      <c r="CD16" s="522">
        <f>'Fiche Données'!BQ24</f>
        <v>0</v>
      </c>
      <c r="CE16" s="522">
        <f>'Fiche Données'!BR24</f>
        <v>0</v>
      </c>
      <c r="CF16" s="522">
        <f>'Fiche Données'!BS24</f>
        <v>0</v>
      </c>
      <c r="CG16" s="522">
        <f>'Fiche Données'!BT24</f>
        <v>0</v>
      </c>
      <c r="CH16" s="522">
        <f>'Fiche Données'!BU24</f>
        <v>0</v>
      </c>
      <c r="CI16" s="522">
        <f>'Fiche Données'!BV24</f>
        <v>0</v>
      </c>
      <c r="CJ16" s="522">
        <f>'Fiche Données'!BW24</f>
        <v>0</v>
      </c>
      <c r="CK16" s="522">
        <f>'Fiche Données'!BX24</f>
        <v>0</v>
      </c>
      <c r="CL16" s="522">
        <f>'Fiche Données'!BY24</f>
        <v>0</v>
      </c>
      <c r="CM16" s="522">
        <f>'Fiche Données'!BZ24</f>
        <v>0</v>
      </c>
      <c r="CN16" s="522">
        <f>'Fiche Données'!CA24</f>
        <v>0</v>
      </c>
      <c r="CO16" s="522">
        <f>'Fiche Données'!CB24</f>
        <v>0</v>
      </c>
      <c r="CP16" s="522">
        <f>'Fiche Données'!CC24</f>
        <v>0</v>
      </c>
      <c r="CQ16" s="522">
        <f>'Fiche Données'!CD24</f>
        <v>0</v>
      </c>
      <c r="CR16" s="522">
        <f>'Fiche Données'!CE24</f>
        <v>0</v>
      </c>
      <c r="CS16" s="522">
        <f>'Fiche Données'!CF24</f>
        <v>0</v>
      </c>
      <c r="CT16" s="522">
        <f>'Fiche Données'!CG24</f>
        <v>0</v>
      </c>
      <c r="CU16" s="522">
        <f>'Fiche Données'!CH24</f>
        <v>0</v>
      </c>
      <c r="CV16" s="522">
        <f>'Fiche Données'!CI24</f>
        <v>0</v>
      </c>
      <c r="CW16" s="522">
        <f>'Fiche Données'!CJ24</f>
        <v>0</v>
      </c>
      <c r="CX16" s="522">
        <f>'Fiche Données'!CK24</f>
        <v>0</v>
      </c>
      <c r="CY16" s="522">
        <f>'Fiche Données'!CL24</f>
        <v>0</v>
      </c>
      <c r="CZ16" s="522">
        <f>'Fiche Données'!CM24</f>
        <v>0</v>
      </c>
      <c r="DA16" s="522">
        <f>'Fiche Données'!CN24</f>
        <v>0</v>
      </c>
      <c r="DB16" s="522">
        <f>'Fiche Données'!CO24</f>
        <v>0</v>
      </c>
      <c r="DC16" s="522">
        <f>'Fiche Données'!CP24</f>
        <v>0</v>
      </c>
      <c r="DD16" s="522">
        <f>'Fiche Données'!CQ24</f>
        <v>0</v>
      </c>
      <c r="DE16" s="522">
        <f>'Fiche Données'!CR24</f>
        <v>0</v>
      </c>
      <c r="DF16" s="522">
        <f>'Fiche Données'!CS24</f>
        <v>0</v>
      </c>
      <c r="DG16" s="522">
        <f>'Fiche Données'!CT24</f>
        <v>0</v>
      </c>
      <c r="DH16" s="522">
        <f>'Fiche Données'!CU24</f>
        <v>0</v>
      </c>
      <c r="DI16" s="522">
        <f>'Fiche Données'!CV24</f>
        <v>0</v>
      </c>
      <c r="DJ16" s="522">
        <f>'Fiche Données'!CW24</f>
        <v>0</v>
      </c>
      <c r="DK16" s="522">
        <f>'Fiche Données'!CX24</f>
        <v>0</v>
      </c>
      <c r="DL16" s="522">
        <f>'Fiche Données'!CY24</f>
        <v>0</v>
      </c>
      <c r="DM16" s="522">
        <f>'Fiche Données'!CZ24</f>
        <v>0</v>
      </c>
      <c r="DN16" s="522">
        <f>'Fiche Données'!DA24</f>
        <v>0</v>
      </c>
      <c r="DO16" s="522">
        <f>'Fiche Données'!DB24</f>
        <v>0</v>
      </c>
      <c r="DP16" s="522">
        <f>'Fiche Données'!DC24</f>
        <v>0</v>
      </c>
      <c r="DQ16" s="522">
        <f>'Fiche Données'!DD24</f>
        <v>0</v>
      </c>
      <c r="DR16" s="522">
        <f>'Fiche Données'!DE24</f>
        <v>0</v>
      </c>
      <c r="DS16" s="522">
        <f>'Fiche Données'!DF24</f>
        <v>0</v>
      </c>
      <c r="DT16" s="522">
        <f>'Fiche Données'!DG24</f>
        <v>0</v>
      </c>
      <c r="DU16" s="522">
        <f>'Fiche Données'!DH24</f>
        <v>0</v>
      </c>
      <c r="DV16" s="522">
        <f>'Fiche Données'!DI24</f>
        <v>0</v>
      </c>
      <c r="DW16" s="522">
        <f>'Fiche Données'!DJ24</f>
        <v>0</v>
      </c>
      <c r="DX16" s="522">
        <f>'Fiche Données'!DK24</f>
        <v>0</v>
      </c>
      <c r="DY16" s="522">
        <f>'Fiche Données'!DL24</f>
        <v>0</v>
      </c>
      <c r="DZ16" s="522">
        <f>'Fiche Données'!DM24</f>
        <v>0</v>
      </c>
      <c r="EA16" s="522">
        <f>'Fiche Données'!DN24</f>
        <v>0</v>
      </c>
      <c r="EB16" s="522">
        <f>'Fiche Données'!DO24</f>
        <v>0</v>
      </c>
      <c r="EC16" s="522">
        <f>'Fiche Données'!DP24</f>
        <v>0</v>
      </c>
      <c r="ED16" s="522">
        <f>'Fiche Données'!DQ24</f>
        <v>0</v>
      </c>
      <c r="EE16" s="522">
        <f>'Fiche Données'!DR24</f>
        <v>0</v>
      </c>
      <c r="EF16" s="522">
        <f>'Fiche Données'!DS24</f>
        <v>0</v>
      </c>
      <c r="EG16" s="522">
        <f>'Fiche Données'!DT24</f>
        <v>0</v>
      </c>
      <c r="EH16" s="522">
        <f>'Fiche Données'!DU24</f>
        <v>0</v>
      </c>
      <c r="EI16" s="522">
        <f>'Fiche Données'!DV24</f>
        <v>0</v>
      </c>
      <c r="EJ16" s="522">
        <f>'Fiche Données'!DW24</f>
        <v>0</v>
      </c>
      <c r="EK16" s="522">
        <f>'Fiche Données'!DX24</f>
        <v>0</v>
      </c>
      <c r="EL16" s="522">
        <f>'Fiche Données'!DY24</f>
        <v>0</v>
      </c>
      <c r="EM16" s="522">
        <f>'Fiche Données'!DZ24</f>
        <v>0</v>
      </c>
      <c r="EN16" s="522">
        <f>'Fiche Données'!EA24</f>
        <v>0</v>
      </c>
      <c r="EO16" s="522">
        <f>'Fiche Données'!EB24</f>
        <v>0</v>
      </c>
      <c r="EP16" s="522">
        <f>'Fiche Données'!EC24</f>
        <v>0</v>
      </c>
      <c r="EQ16" s="522">
        <f>'Fiche Données'!ED24</f>
        <v>0</v>
      </c>
      <c r="ER16" s="522">
        <f>'Fiche Données'!EE24</f>
        <v>0</v>
      </c>
      <c r="ES16" s="522">
        <f>'Fiche Données'!EF24</f>
        <v>0</v>
      </c>
      <c r="ET16" s="522">
        <f>'Fiche Données'!EG24</f>
        <v>0</v>
      </c>
      <c r="EU16" s="522">
        <f>'Fiche Données'!EH24</f>
        <v>0</v>
      </c>
      <c r="EV16" s="525">
        <f>'Fiche Données'!EI24</f>
        <v>0</v>
      </c>
    </row>
    <row r="17" spans="1:152" ht="22.5" customHeight="1" x14ac:dyDescent="0.25">
      <c r="A17" s="565"/>
      <c r="B17" s="762"/>
      <c r="C17" s="763"/>
      <c r="D17" s="763"/>
      <c r="E17" s="763"/>
      <c r="F17" s="763"/>
      <c r="G17" s="763"/>
      <c r="H17" s="763"/>
      <c r="I17" s="763"/>
      <c r="J17" s="763"/>
      <c r="K17" s="764"/>
      <c r="L17" s="565"/>
      <c r="O17" s="730" t="s">
        <v>275</v>
      </c>
      <c r="P17" s="731"/>
      <c r="Q17" s="719" t="s">
        <v>270</v>
      </c>
      <c r="R17" s="720"/>
      <c r="S17" s="537">
        <f t="shared" si="0"/>
        <v>0</v>
      </c>
      <c r="T17" s="534">
        <f>'Fiche Données'!G25</f>
        <v>0</v>
      </c>
      <c r="U17" s="522">
        <f>'Fiche Données'!H25</f>
        <v>0</v>
      </c>
      <c r="V17" s="522">
        <f>'Fiche Données'!I25</f>
        <v>0</v>
      </c>
      <c r="W17" s="522">
        <f>'Fiche Données'!J25</f>
        <v>0</v>
      </c>
      <c r="X17" s="522">
        <f>'Fiche Données'!K25</f>
        <v>0</v>
      </c>
      <c r="Y17" s="522">
        <f>'Fiche Données'!L25</f>
        <v>0</v>
      </c>
      <c r="Z17" s="522">
        <f>'Fiche Données'!M25</f>
        <v>0</v>
      </c>
      <c r="AA17" s="522">
        <f>'Fiche Données'!N25</f>
        <v>0</v>
      </c>
      <c r="AB17" s="522">
        <f>'Fiche Données'!O25</f>
        <v>0</v>
      </c>
      <c r="AC17" s="522">
        <f>'Fiche Données'!P25</f>
        <v>0</v>
      </c>
      <c r="AD17" s="522">
        <f>'Fiche Données'!Q25</f>
        <v>0</v>
      </c>
      <c r="AE17" s="522">
        <f>'Fiche Données'!R25</f>
        <v>0</v>
      </c>
      <c r="AF17" s="522">
        <f>'Fiche Données'!S25</f>
        <v>0</v>
      </c>
      <c r="AG17" s="522">
        <f>'Fiche Données'!T25</f>
        <v>0</v>
      </c>
      <c r="AH17" s="522">
        <f>'Fiche Données'!U25</f>
        <v>0</v>
      </c>
      <c r="AI17" s="522">
        <f>'Fiche Données'!V25</f>
        <v>0</v>
      </c>
      <c r="AJ17" s="522">
        <f>'Fiche Données'!W25</f>
        <v>0</v>
      </c>
      <c r="AK17" s="522">
        <f>'Fiche Données'!X25</f>
        <v>0</v>
      </c>
      <c r="AL17" s="522">
        <f>'Fiche Données'!Y25</f>
        <v>0</v>
      </c>
      <c r="AM17" s="522">
        <f>'Fiche Données'!Z25</f>
        <v>0</v>
      </c>
      <c r="AN17" s="522">
        <f>'Fiche Données'!AA25</f>
        <v>0</v>
      </c>
      <c r="AO17" s="522">
        <f>'Fiche Données'!AB25</f>
        <v>0</v>
      </c>
      <c r="AP17" s="522">
        <f>'Fiche Données'!AC25</f>
        <v>0</v>
      </c>
      <c r="AQ17" s="522">
        <f>'Fiche Données'!AD25</f>
        <v>0</v>
      </c>
      <c r="AR17" s="522">
        <f>'Fiche Données'!AE25</f>
        <v>0</v>
      </c>
      <c r="AS17" s="522">
        <f>'Fiche Données'!AF25</f>
        <v>0</v>
      </c>
      <c r="AT17" s="522">
        <f>'Fiche Données'!AG25</f>
        <v>0</v>
      </c>
      <c r="AU17" s="522">
        <f>'Fiche Données'!AH25</f>
        <v>0</v>
      </c>
      <c r="AV17" s="522">
        <f>'Fiche Données'!AI25</f>
        <v>0</v>
      </c>
      <c r="AW17" s="522">
        <f>'Fiche Données'!AJ25</f>
        <v>0</v>
      </c>
      <c r="AX17" s="522">
        <f>'Fiche Données'!AK25</f>
        <v>0</v>
      </c>
      <c r="AY17" s="522">
        <f>'Fiche Données'!AL25</f>
        <v>0</v>
      </c>
      <c r="AZ17" s="522">
        <f>'Fiche Données'!AM25</f>
        <v>0</v>
      </c>
      <c r="BA17" s="522">
        <f>'Fiche Données'!AN25</f>
        <v>0</v>
      </c>
      <c r="BB17" s="522">
        <f>'Fiche Données'!AO25</f>
        <v>0</v>
      </c>
      <c r="BC17" s="522">
        <f>'Fiche Données'!AP25</f>
        <v>0</v>
      </c>
      <c r="BD17" s="522">
        <f>'Fiche Données'!AQ25</f>
        <v>0</v>
      </c>
      <c r="BE17" s="522">
        <f>'Fiche Données'!AR25</f>
        <v>0</v>
      </c>
      <c r="BF17" s="522">
        <f>'Fiche Données'!AS25</f>
        <v>0</v>
      </c>
      <c r="BG17" s="522">
        <f>'Fiche Données'!AT25</f>
        <v>0</v>
      </c>
      <c r="BH17" s="522">
        <f>'Fiche Données'!AU25</f>
        <v>0</v>
      </c>
      <c r="BI17" s="522">
        <f>'Fiche Données'!AV25</f>
        <v>0</v>
      </c>
      <c r="BJ17" s="522">
        <f>'Fiche Données'!AW25</f>
        <v>0</v>
      </c>
      <c r="BK17" s="522">
        <f>'Fiche Données'!AX25</f>
        <v>0</v>
      </c>
      <c r="BL17" s="522">
        <f>'Fiche Données'!AY25</f>
        <v>0</v>
      </c>
      <c r="BM17" s="522">
        <f>'Fiche Données'!AZ25</f>
        <v>0</v>
      </c>
      <c r="BN17" s="522">
        <f>'Fiche Données'!BA25</f>
        <v>0</v>
      </c>
      <c r="BO17" s="522">
        <f>'Fiche Données'!BB25</f>
        <v>0</v>
      </c>
      <c r="BP17" s="522">
        <f>'Fiche Données'!BC25</f>
        <v>0</v>
      </c>
      <c r="BQ17" s="522">
        <f>'Fiche Données'!BD25</f>
        <v>0</v>
      </c>
      <c r="BR17" s="522">
        <f>'Fiche Données'!BE25</f>
        <v>0</v>
      </c>
      <c r="BS17" s="522">
        <f>'Fiche Données'!BF25</f>
        <v>0</v>
      </c>
      <c r="BT17" s="522">
        <f>'Fiche Données'!BG25</f>
        <v>0</v>
      </c>
      <c r="BU17" s="522">
        <f>'Fiche Données'!BH25</f>
        <v>0</v>
      </c>
      <c r="BV17" s="522">
        <f>'Fiche Données'!BI25</f>
        <v>0</v>
      </c>
      <c r="BW17" s="522">
        <f>'Fiche Données'!BJ25</f>
        <v>0</v>
      </c>
      <c r="BX17" s="522">
        <f>'Fiche Données'!BK25</f>
        <v>0</v>
      </c>
      <c r="BY17" s="522">
        <f>'Fiche Données'!BL25</f>
        <v>0</v>
      </c>
      <c r="BZ17" s="522">
        <f>'Fiche Données'!BM25</f>
        <v>0</v>
      </c>
      <c r="CA17" s="522">
        <f>'Fiche Données'!BN25</f>
        <v>0</v>
      </c>
      <c r="CB17" s="522">
        <f>'Fiche Données'!BO25</f>
        <v>0</v>
      </c>
      <c r="CC17" s="522">
        <f>'Fiche Données'!BP25</f>
        <v>0</v>
      </c>
      <c r="CD17" s="522">
        <f>'Fiche Données'!BQ25</f>
        <v>0</v>
      </c>
      <c r="CE17" s="522">
        <f>'Fiche Données'!BR25</f>
        <v>0</v>
      </c>
      <c r="CF17" s="522">
        <f>'Fiche Données'!BS25</f>
        <v>0</v>
      </c>
      <c r="CG17" s="522">
        <f>'Fiche Données'!BT25</f>
        <v>0</v>
      </c>
      <c r="CH17" s="522">
        <f>'Fiche Données'!BU25</f>
        <v>0</v>
      </c>
      <c r="CI17" s="522">
        <f>'Fiche Données'!BV25</f>
        <v>0</v>
      </c>
      <c r="CJ17" s="522">
        <f>'Fiche Données'!BW25</f>
        <v>0</v>
      </c>
      <c r="CK17" s="522">
        <f>'Fiche Données'!BX25</f>
        <v>0</v>
      </c>
      <c r="CL17" s="522">
        <f>'Fiche Données'!BY25</f>
        <v>0</v>
      </c>
      <c r="CM17" s="522">
        <f>'Fiche Données'!BZ25</f>
        <v>0</v>
      </c>
      <c r="CN17" s="522">
        <f>'Fiche Données'!CA25</f>
        <v>0</v>
      </c>
      <c r="CO17" s="522">
        <f>'Fiche Données'!CB25</f>
        <v>0</v>
      </c>
      <c r="CP17" s="522">
        <f>'Fiche Données'!CC25</f>
        <v>0</v>
      </c>
      <c r="CQ17" s="522">
        <f>'Fiche Données'!CD25</f>
        <v>0</v>
      </c>
      <c r="CR17" s="522">
        <f>'Fiche Données'!CE25</f>
        <v>0</v>
      </c>
      <c r="CS17" s="522">
        <f>'Fiche Données'!CF25</f>
        <v>0</v>
      </c>
      <c r="CT17" s="522">
        <f>'Fiche Données'!CG25</f>
        <v>0</v>
      </c>
      <c r="CU17" s="522">
        <f>'Fiche Données'!CH25</f>
        <v>0</v>
      </c>
      <c r="CV17" s="522">
        <f>'Fiche Données'!CI25</f>
        <v>0</v>
      </c>
      <c r="CW17" s="522">
        <f>'Fiche Données'!CJ25</f>
        <v>0</v>
      </c>
      <c r="CX17" s="522">
        <f>'Fiche Données'!CK25</f>
        <v>0</v>
      </c>
      <c r="CY17" s="522">
        <f>'Fiche Données'!CL25</f>
        <v>0</v>
      </c>
      <c r="CZ17" s="522">
        <f>'Fiche Données'!CM25</f>
        <v>0</v>
      </c>
      <c r="DA17" s="522">
        <f>'Fiche Données'!CN25</f>
        <v>0</v>
      </c>
      <c r="DB17" s="522">
        <f>'Fiche Données'!CO25</f>
        <v>0</v>
      </c>
      <c r="DC17" s="522">
        <f>'Fiche Données'!CP25</f>
        <v>0</v>
      </c>
      <c r="DD17" s="522">
        <f>'Fiche Données'!CQ25</f>
        <v>0</v>
      </c>
      <c r="DE17" s="522">
        <f>'Fiche Données'!CR25</f>
        <v>0</v>
      </c>
      <c r="DF17" s="522">
        <f>'Fiche Données'!CS25</f>
        <v>0</v>
      </c>
      <c r="DG17" s="522">
        <f>'Fiche Données'!CT25</f>
        <v>0</v>
      </c>
      <c r="DH17" s="522">
        <f>'Fiche Données'!CU25</f>
        <v>0</v>
      </c>
      <c r="DI17" s="522">
        <f>'Fiche Données'!CV25</f>
        <v>0</v>
      </c>
      <c r="DJ17" s="522">
        <f>'Fiche Données'!CW25</f>
        <v>0</v>
      </c>
      <c r="DK17" s="522">
        <f>'Fiche Données'!CX25</f>
        <v>0</v>
      </c>
      <c r="DL17" s="522">
        <f>'Fiche Données'!CY25</f>
        <v>0</v>
      </c>
      <c r="DM17" s="522">
        <f>'Fiche Données'!CZ25</f>
        <v>0</v>
      </c>
      <c r="DN17" s="522">
        <f>'Fiche Données'!DA25</f>
        <v>0</v>
      </c>
      <c r="DO17" s="522">
        <f>'Fiche Données'!DB25</f>
        <v>0</v>
      </c>
      <c r="DP17" s="522">
        <f>'Fiche Données'!DC25</f>
        <v>0</v>
      </c>
      <c r="DQ17" s="522">
        <f>'Fiche Données'!DD25</f>
        <v>0</v>
      </c>
      <c r="DR17" s="522">
        <f>'Fiche Données'!DE25</f>
        <v>0</v>
      </c>
      <c r="DS17" s="522">
        <f>'Fiche Données'!DF25</f>
        <v>0</v>
      </c>
      <c r="DT17" s="522">
        <f>'Fiche Données'!DG25</f>
        <v>0</v>
      </c>
      <c r="DU17" s="522">
        <f>'Fiche Données'!DH25</f>
        <v>0</v>
      </c>
      <c r="DV17" s="522">
        <f>'Fiche Données'!DI25</f>
        <v>0</v>
      </c>
      <c r="DW17" s="522">
        <f>'Fiche Données'!DJ25</f>
        <v>0</v>
      </c>
      <c r="DX17" s="522">
        <f>'Fiche Données'!DK25</f>
        <v>0</v>
      </c>
      <c r="DY17" s="522">
        <f>'Fiche Données'!DL25</f>
        <v>0</v>
      </c>
      <c r="DZ17" s="522">
        <f>'Fiche Données'!DM25</f>
        <v>0</v>
      </c>
      <c r="EA17" s="522">
        <f>'Fiche Données'!DN25</f>
        <v>0</v>
      </c>
      <c r="EB17" s="522">
        <f>'Fiche Données'!DO25</f>
        <v>0</v>
      </c>
      <c r="EC17" s="522">
        <f>'Fiche Données'!DP25</f>
        <v>0</v>
      </c>
      <c r="ED17" s="522">
        <f>'Fiche Données'!DQ25</f>
        <v>0</v>
      </c>
      <c r="EE17" s="522">
        <f>'Fiche Données'!DR25</f>
        <v>0</v>
      </c>
      <c r="EF17" s="522">
        <f>'Fiche Données'!DS25</f>
        <v>0</v>
      </c>
      <c r="EG17" s="522">
        <f>'Fiche Données'!DT25</f>
        <v>0</v>
      </c>
      <c r="EH17" s="522">
        <f>'Fiche Données'!DU25</f>
        <v>0</v>
      </c>
      <c r="EI17" s="522">
        <f>'Fiche Données'!DV25</f>
        <v>0</v>
      </c>
      <c r="EJ17" s="522">
        <f>'Fiche Données'!DW25</f>
        <v>0</v>
      </c>
      <c r="EK17" s="522">
        <f>'Fiche Données'!DX25</f>
        <v>0</v>
      </c>
      <c r="EL17" s="522">
        <f>'Fiche Données'!DY25</f>
        <v>0</v>
      </c>
      <c r="EM17" s="522">
        <f>'Fiche Données'!DZ25</f>
        <v>0</v>
      </c>
      <c r="EN17" s="522">
        <f>'Fiche Données'!EA25</f>
        <v>0</v>
      </c>
      <c r="EO17" s="522">
        <f>'Fiche Données'!EB25</f>
        <v>0</v>
      </c>
      <c r="EP17" s="522">
        <f>'Fiche Données'!EC25</f>
        <v>0</v>
      </c>
      <c r="EQ17" s="522">
        <f>'Fiche Données'!ED25</f>
        <v>0</v>
      </c>
      <c r="ER17" s="522">
        <f>'Fiche Données'!EE25</f>
        <v>0</v>
      </c>
      <c r="ES17" s="522">
        <f>'Fiche Données'!EF25</f>
        <v>0</v>
      </c>
      <c r="ET17" s="522">
        <f>'Fiche Données'!EG25</f>
        <v>0</v>
      </c>
      <c r="EU17" s="522">
        <f>'Fiche Données'!EH25</f>
        <v>0</v>
      </c>
      <c r="EV17" s="525">
        <f>'Fiche Données'!EI25</f>
        <v>0</v>
      </c>
    </row>
    <row r="18" spans="1:152" ht="22.5" customHeight="1" x14ac:dyDescent="0.25">
      <c r="A18" s="565"/>
      <c r="B18" s="762"/>
      <c r="C18" s="763"/>
      <c r="D18" s="763"/>
      <c r="E18" s="763"/>
      <c r="F18" s="763"/>
      <c r="G18" s="763"/>
      <c r="H18" s="763"/>
      <c r="I18" s="763"/>
      <c r="J18" s="763"/>
      <c r="K18" s="764"/>
      <c r="L18" s="565"/>
      <c r="O18" s="732"/>
      <c r="P18" s="733"/>
      <c r="Q18" s="721" t="s">
        <v>269</v>
      </c>
      <c r="R18" s="722"/>
      <c r="S18" s="537">
        <f t="shared" si="0"/>
        <v>0</v>
      </c>
      <c r="T18" s="534">
        <f>'Fiche Données'!G26</f>
        <v>0</v>
      </c>
      <c r="U18" s="522">
        <f>'Fiche Données'!H26</f>
        <v>0</v>
      </c>
      <c r="V18" s="522">
        <f>'Fiche Données'!I26</f>
        <v>0</v>
      </c>
      <c r="W18" s="522">
        <f>'Fiche Données'!J26</f>
        <v>0</v>
      </c>
      <c r="X18" s="522">
        <f>'Fiche Données'!K26</f>
        <v>0</v>
      </c>
      <c r="Y18" s="522">
        <f>'Fiche Données'!L26</f>
        <v>0</v>
      </c>
      <c r="Z18" s="522">
        <f>'Fiche Données'!M26</f>
        <v>0</v>
      </c>
      <c r="AA18" s="522">
        <f>'Fiche Données'!N26</f>
        <v>0</v>
      </c>
      <c r="AB18" s="522">
        <f>'Fiche Données'!O26</f>
        <v>0</v>
      </c>
      <c r="AC18" s="522">
        <f>'Fiche Données'!P26</f>
        <v>0</v>
      </c>
      <c r="AD18" s="522">
        <f>'Fiche Données'!Q26</f>
        <v>0</v>
      </c>
      <c r="AE18" s="522">
        <f>'Fiche Données'!R26</f>
        <v>0</v>
      </c>
      <c r="AF18" s="522">
        <f>'Fiche Données'!S26</f>
        <v>0</v>
      </c>
      <c r="AG18" s="522">
        <f>'Fiche Données'!T26</f>
        <v>0</v>
      </c>
      <c r="AH18" s="522">
        <f>'Fiche Données'!U26</f>
        <v>0</v>
      </c>
      <c r="AI18" s="522">
        <f>'Fiche Données'!V26</f>
        <v>0</v>
      </c>
      <c r="AJ18" s="522">
        <f>'Fiche Données'!W26</f>
        <v>0</v>
      </c>
      <c r="AK18" s="522">
        <f>'Fiche Données'!X26</f>
        <v>0</v>
      </c>
      <c r="AL18" s="522">
        <f>'Fiche Données'!Y26</f>
        <v>0</v>
      </c>
      <c r="AM18" s="522">
        <f>'Fiche Données'!Z26</f>
        <v>0</v>
      </c>
      <c r="AN18" s="522">
        <f>'Fiche Données'!AA26</f>
        <v>0</v>
      </c>
      <c r="AO18" s="522">
        <f>'Fiche Données'!AB26</f>
        <v>0</v>
      </c>
      <c r="AP18" s="522">
        <f>'Fiche Données'!AC26</f>
        <v>0</v>
      </c>
      <c r="AQ18" s="522">
        <f>'Fiche Données'!AD26</f>
        <v>0</v>
      </c>
      <c r="AR18" s="522">
        <f>'Fiche Données'!AE26</f>
        <v>0</v>
      </c>
      <c r="AS18" s="522">
        <f>'Fiche Données'!AF26</f>
        <v>0</v>
      </c>
      <c r="AT18" s="522">
        <f>'Fiche Données'!AG26</f>
        <v>0</v>
      </c>
      <c r="AU18" s="522">
        <f>'Fiche Données'!AH26</f>
        <v>0</v>
      </c>
      <c r="AV18" s="522">
        <f>'Fiche Données'!AI26</f>
        <v>0</v>
      </c>
      <c r="AW18" s="522">
        <f>'Fiche Données'!AJ26</f>
        <v>0</v>
      </c>
      <c r="AX18" s="522">
        <f>'Fiche Données'!AK26</f>
        <v>0</v>
      </c>
      <c r="AY18" s="522">
        <f>'Fiche Données'!AL26</f>
        <v>0</v>
      </c>
      <c r="AZ18" s="522">
        <f>'Fiche Données'!AM26</f>
        <v>0</v>
      </c>
      <c r="BA18" s="522">
        <f>'Fiche Données'!AN26</f>
        <v>0</v>
      </c>
      <c r="BB18" s="522">
        <f>'Fiche Données'!AO26</f>
        <v>0</v>
      </c>
      <c r="BC18" s="522">
        <f>'Fiche Données'!AP26</f>
        <v>0</v>
      </c>
      <c r="BD18" s="522">
        <f>'Fiche Données'!AQ26</f>
        <v>0</v>
      </c>
      <c r="BE18" s="522">
        <f>'Fiche Données'!AR26</f>
        <v>0</v>
      </c>
      <c r="BF18" s="522">
        <f>'Fiche Données'!AS26</f>
        <v>0</v>
      </c>
      <c r="BG18" s="522">
        <f>'Fiche Données'!AT26</f>
        <v>0</v>
      </c>
      <c r="BH18" s="522">
        <f>'Fiche Données'!AU26</f>
        <v>0</v>
      </c>
      <c r="BI18" s="522">
        <f>'Fiche Données'!AV26</f>
        <v>0</v>
      </c>
      <c r="BJ18" s="522">
        <f>'Fiche Données'!AW26</f>
        <v>0</v>
      </c>
      <c r="BK18" s="522">
        <f>'Fiche Données'!AX26</f>
        <v>0</v>
      </c>
      <c r="BL18" s="522">
        <f>'Fiche Données'!AY26</f>
        <v>0</v>
      </c>
      <c r="BM18" s="522">
        <f>'Fiche Données'!AZ26</f>
        <v>0</v>
      </c>
      <c r="BN18" s="522">
        <f>'Fiche Données'!BA26</f>
        <v>0</v>
      </c>
      <c r="BO18" s="522">
        <f>'Fiche Données'!BB26</f>
        <v>0</v>
      </c>
      <c r="BP18" s="522">
        <f>'Fiche Données'!BC26</f>
        <v>0</v>
      </c>
      <c r="BQ18" s="522">
        <f>'Fiche Données'!BD26</f>
        <v>0</v>
      </c>
      <c r="BR18" s="522">
        <f>'Fiche Données'!BE26</f>
        <v>0</v>
      </c>
      <c r="BS18" s="522">
        <f>'Fiche Données'!BF26</f>
        <v>0</v>
      </c>
      <c r="BT18" s="522">
        <f>'Fiche Données'!BG26</f>
        <v>0</v>
      </c>
      <c r="BU18" s="522">
        <f>'Fiche Données'!BH26</f>
        <v>0</v>
      </c>
      <c r="BV18" s="522">
        <f>'Fiche Données'!BI26</f>
        <v>0</v>
      </c>
      <c r="BW18" s="522">
        <f>'Fiche Données'!BJ26</f>
        <v>0</v>
      </c>
      <c r="BX18" s="522">
        <f>'Fiche Données'!BK26</f>
        <v>0</v>
      </c>
      <c r="BY18" s="522">
        <f>'Fiche Données'!BL26</f>
        <v>0</v>
      </c>
      <c r="BZ18" s="522">
        <f>'Fiche Données'!BM26</f>
        <v>0</v>
      </c>
      <c r="CA18" s="522">
        <f>'Fiche Données'!BN26</f>
        <v>0</v>
      </c>
      <c r="CB18" s="522">
        <f>'Fiche Données'!BO26</f>
        <v>0</v>
      </c>
      <c r="CC18" s="522">
        <f>'Fiche Données'!BP26</f>
        <v>0</v>
      </c>
      <c r="CD18" s="522">
        <f>'Fiche Données'!BQ26</f>
        <v>0</v>
      </c>
      <c r="CE18" s="522">
        <f>'Fiche Données'!BR26</f>
        <v>0</v>
      </c>
      <c r="CF18" s="522">
        <f>'Fiche Données'!BS26</f>
        <v>0</v>
      </c>
      <c r="CG18" s="522">
        <f>'Fiche Données'!BT26</f>
        <v>0</v>
      </c>
      <c r="CH18" s="522">
        <f>'Fiche Données'!BU26</f>
        <v>0</v>
      </c>
      <c r="CI18" s="522">
        <f>'Fiche Données'!BV26</f>
        <v>0</v>
      </c>
      <c r="CJ18" s="522">
        <f>'Fiche Données'!BW26</f>
        <v>0</v>
      </c>
      <c r="CK18" s="522">
        <f>'Fiche Données'!BX26</f>
        <v>0</v>
      </c>
      <c r="CL18" s="522">
        <f>'Fiche Données'!BY26</f>
        <v>0</v>
      </c>
      <c r="CM18" s="522">
        <f>'Fiche Données'!BZ26</f>
        <v>0</v>
      </c>
      <c r="CN18" s="522">
        <f>'Fiche Données'!CA26</f>
        <v>0</v>
      </c>
      <c r="CO18" s="522">
        <f>'Fiche Données'!CB26</f>
        <v>0</v>
      </c>
      <c r="CP18" s="522">
        <f>'Fiche Données'!CC26</f>
        <v>0</v>
      </c>
      <c r="CQ18" s="522">
        <f>'Fiche Données'!CD26</f>
        <v>0</v>
      </c>
      <c r="CR18" s="522">
        <f>'Fiche Données'!CE26</f>
        <v>0</v>
      </c>
      <c r="CS18" s="522">
        <f>'Fiche Données'!CF26</f>
        <v>0</v>
      </c>
      <c r="CT18" s="522">
        <f>'Fiche Données'!CG26</f>
        <v>0</v>
      </c>
      <c r="CU18" s="522">
        <f>'Fiche Données'!CH26</f>
        <v>0</v>
      </c>
      <c r="CV18" s="522">
        <f>'Fiche Données'!CI26</f>
        <v>0</v>
      </c>
      <c r="CW18" s="522">
        <f>'Fiche Données'!CJ26</f>
        <v>0</v>
      </c>
      <c r="CX18" s="522">
        <f>'Fiche Données'!CK26</f>
        <v>0</v>
      </c>
      <c r="CY18" s="522">
        <f>'Fiche Données'!CL26</f>
        <v>0</v>
      </c>
      <c r="CZ18" s="522">
        <f>'Fiche Données'!CM26</f>
        <v>0</v>
      </c>
      <c r="DA18" s="522">
        <f>'Fiche Données'!CN26</f>
        <v>0</v>
      </c>
      <c r="DB18" s="522">
        <f>'Fiche Données'!CO26</f>
        <v>0</v>
      </c>
      <c r="DC18" s="522">
        <f>'Fiche Données'!CP26</f>
        <v>0</v>
      </c>
      <c r="DD18" s="522">
        <f>'Fiche Données'!CQ26</f>
        <v>0</v>
      </c>
      <c r="DE18" s="522">
        <f>'Fiche Données'!CR26</f>
        <v>0</v>
      </c>
      <c r="DF18" s="522">
        <f>'Fiche Données'!CS26</f>
        <v>0</v>
      </c>
      <c r="DG18" s="522">
        <f>'Fiche Données'!CT26</f>
        <v>0</v>
      </c>
      <c r="DH18" s="522">
        <f>'Fiche Données'!CU26</f>
        <v>0</v>
      </c>
      <c r="DI18" s="522">
        <f>'Fiche Données'!CV26</f>
        <v>0</v>
      </c>
      <c r="DJ18" s="522">
        <f>'Fiche Données'!CW26</f>
        <v>0</v>
      </c>
      <c r="DK18" s="522">
        <f>'Fiche Données'!CX26</f>
        <v>0</v>
      </c>
      <c r="DL18" s="522">
        <f>'Fiche Données'!CY26</f>
        <v>0</v>
      </c>
      <c r="DM18" s="522">
        <f>'Fiche Données'!CZ26</f>
        <v>0</v>
      </c>
      <c r="DN18" s="522">
        <f>'Fiche Données'!DA26</f>
        <v>0</v>
      </c>
      <c r="DO18" s="522">
        <f>'Fiche Données'!DB26</f>
        <v>0</v>
      </c>
      <c r="DP18" s="522">
        <f>'Fiche Données'!DC26</f>
        <v>0</v>
      </c>
      <c r="DQ18" s="522">
        <f>'Fiche Données'!DD26</f>
        <v>0</v>
      </c>
      <c r="DR18" s="522">
        <f>'Fiche Données'!DE26</f>
        <v>0</v>
      </c>
      <c r="DS18" s="522">
        <f>'Fiche Données'!DF26</f>
        <v>0</v>
      </c>
      <c r="DT18" s="522">
        <f>'Fiche Données'!DG26</f>
        <v>0</v>
      </c>
      <c r="DU18" s="522">
        <f>'Fiche Données'!DH26</f>
        <v>0</v>
      </c>
      <c r="DV18" s="522">
        <f>'Fiche Données'!DI26</f>
        <v>0</v>
      </c>
      <c r="DW18" s="522">
        <f>'Fiche Données'!DJ26</f>
        <v>0</v>
      </c>
      <c r="DX18" s="522">
        <f>'Fiche Données'!DK26</f>
        <v>0</v>
      </c>
      <c r="DY18" s="522">
        <f>'Fiche Données'!DL26</f>
        <v>0</v>
      </c>
      <c r="DZ18" s="522">
        <f>'Fiche Données'!DM26</f>
        <v>0</v>
      </c>
      <c r="EA18" s="522">
        <f>'Fiche Données'!DN26</f>
        <v>0</v>
      </c>
      <c r="EB18" s="522">
        <f>'Fiche Données'!DO26</f>
        <v>0</v>
      </c>
      <c r="EC18" s="522">
        <f>'Fiche Données'!DP26</f>
        <v>0</v>
      </c>
      <c r="ED18" s="522">
        <f>'Fiche Données'!DQ26</f>
        <v>0</v>
      </c>
      <c r="EE18" s="522">
        <f>'Fiche Données'!DR26</f>
        <v>0</v>
      </c>
      <c r="EF18" s="522">
        <f>'Fiche Données'!DS26</f>
        <v>0</v>
      </c>
      <c r="EG18" s="522">
        <f>'Fiche Données'!DT26</f>
        <v>0</v>
      </c>
      <c r="EH18" s="522">
        <f>'Fiche Données'!DU26</f>
        <v>0</v>
      </c>
      <c r="EI18" s="522">
        <f>'Fiche Données'!DV26</f>
        <v>0</v>
      </c>
      <c r="EJ18" s="522">
        <f>'Fiche Données'!DW26</f>
        <v>0</v>
      </c>
      <c r="EK18" s="522">
        <f>'Fiche Données'!DX26</f>
        <v>0</v>
      </c>
      <c r="EL18" s="522">
        <f>'Fiche Données'!DY26</f>
        <v>0</v>
      </c>
      <c r="EM18" s="522">
        <f>'Fiche Données'!DZ26</f>
        <v>0</v>
      </c>
      <c r="EN18" s="522">
        <f>'Fiche Données'!EA26</f>
        <v>0</v>
      </c>
      <c r="EO18" s="522">
        <f>'Fiche Données'!EB26</f>
        <v>0</v>
      </c>
      <c r="EP18" s="522">
        <f>'Fiche Données'!EC26</f>
        <v>0</v>
      </c>
      <c r="EQ18" s="522">
        <f>'Fiche Données'!ED26</f>
        <v>0</v>
      </c>
      <c r="ER18" s="522">
        <f>'Fiche Données'!EE26</f>
        <v>0</v>
      </c>
      <c r="ES18" s="522">
        <f>'Fiche Données'!EF26</f>
        <v>0</v>
      </c>
      <c r="ET18" s="522">
        <f>'Fiche Données'!EG26</f>
        <v>0</v>
      </c>
      <c r="EU18" s="522">
        <f>'Fiche Données'!EH26</f>
        <v>0</v>
      </c>
      <c r="EV18" s="525">
        <f>'Fiche Données'!EI26</f>
        <v>0</v>
      </c>
    </row>
    <row r="19" spans="1:152" ht="22.5" customHeight="1" thickBot="1" x14ac:dyDescent="0.3">
      <c r="A19" s="565"/>
      <c r="B19" s="762"/>
      <c r="C19" s="763"/>
      <c r="D19" s="763"/>
      <c r="E19" s="763"/>
      <c r="F19" s="763"/>
      <c r="G19" s="763"/>
      <c r="H19" s="763"/>
      <c r="I19" s="763"/>
      <c r="J19" s="763"/>
      <c r="K19" s="764"/>
      <c r="L19" s="565"/>
      <c r="O19" s="734"/>
      <c r="P19" s="735"/>
      <c r="Q19" s="711" t="s">
        <v>185</v>
      </c>
      <c r="R19" s="712"/>
      <c r="S19" s="537">
        <f t="shared" si="0"/>
        <v>0</v>
      </c>
      <c r="T19" s="534">
        <f>'Fiche Données'!G27</f>
        <v>0</v>
      </c>
      <c r="U19" s="522">
        <f>'Fiche Données'!H27</f>
        <v>0</v>
      </c>
      <c r="V19" s="522">
        <f>'Fiche Données'!I27</f>
        <v>0</v>
      </c>
      <c r="W19" s="522">
        <f>'Fiche Données'!J27</f>
        <v>0</v>
      </c>
      <c r="X19" s="522">
        <f>'Fiche Données'!K27</f>
        <v>0</v>
      </c>
      <c r="Y19" s="522">
        <f>'Fiche Données'!L27</f>
        <v>0</v>
      </c>
      <c r="Z19" s="522">
        <f>'Fiche Données'!M27</f>
        <v>0</v>
      </c>
      <c r="AA19" s="522">
        <f>'Fiche Données'!N27</f>
        <v>0</v>
      </c>
      <c r="AB19" s="522">
        <f>'Fiche Données'!O27</f>
        <v>0</v>
      </c>
      <c r="AC19" s="522">
        <f>'Fiche Données'!P27</f>
        <v>0</v>
      </c>
      <c r="AD19" s="522">
        <f>'Fiche Données'!Q27</f>
        <v>0</v>
      </c>
      <c r="AE19" s="522">
        <f>'Fiche Données'!R27</f>
        <v>0</v>
      </c>
      <c r="AF19" s="522">
        <f>'Fiche Données'!S27</f>
        <v>0</v>
      </c>
      <c r="AG19" s="522">
        <f>'Fiche Données'!T27</f>
        <v>0</v>
      </c>
      <c r="AH19" s="522">
        <f>'Fiche Données'!U27</f>
        <v>0</v>
      </c>
      <c r="AI19" s="522">
        <f>'Fiche Données'!V27</f>
        <v>0</v>
      </c>
      <c r="AJ19" s="522">
        <f>'Fiche Données'!W27</f>
        <v>0</v>
      </c>
      <c r="AK19" s="522">
        <f>'Fiche Données'!X27</f>
        <v>0</v>
      </c>
      <c r="AL19" s="522">
        <f>'Fiche Données'!Y27</f>
        <v>0</v>
      </c>
      <c r="AM19" s="522">
        <f>'Fiche Données'!Z27</f>
        <v>0</v>
      </c>
      <c r="AN19" s="522">
        <f>'Fiche Données'!AA27</f>
        <v>0</v>
      </c>
      <c r="AO19" s="522">
        <f>'Fiche Données'!AB27</f>
        <v>0</v>
      </c>
      <c r="AP19" s="522">
        <f>'Fiche Données'!AC27</f>
        <v>0</v>
      </c>
      <c r="AQ19" s="522">
        <f>'Fiche Données'!AD27</f>
        <v>0</v>
      </c>
      <c r="AR19" s="522">
        <f>'Fiche Données'!AE27</f>
        <v>0</v>
      </c>
      <c r="AS19" s="522">
        <f>'Fiche Données'!AF27</f>
        <v>0</v>
      </c>
      <c r="AT19" s="522">
        <f>'Fiche Données'!AG27</f>
        <v>0</v>
      </c>
      <c r="AU19" s="522">
        <f>'Fiche Données'!AH27</f>
        <v>0</v>
      </c>
      <c r="AV19" s="522">
        <f>'Fiche Données'!AI27</f>
        <v>0</v>
      </c>
      <c r="AW19" s="522">
        <f>'Fiche Données'!AJ27</f>
        <v>0</v>
      </c>
      <c r="AX19" s="522">
        <f>'Fiche Données'!AK27</f>
        <v>0</v>
      </c>
      <c r="AY19" s="522">
        <f>'Fiche Données'!AL27</f>
        <v>0</v>
      </c>
      <c r="AZ19" s="522">
        <f>'Fiche Données'!AM27</f>
        <v>0</v>
      </c>
      <c r="BA19" s="522">
        <f>'Fiche Données'!AN27</f>
        <v>0</v>
      </c>
      <c r="BB19" s="522">
        <f>'Fiche Données'!AO27</f>
        <v>0</v>
      </c>
      <c r="BC19" s="522">
        <f>'Fiche Données'!AP27</f>
        <v>0</v>
      </c>
      <c r="BD19" s="522">
        <f>'Fiche Données'!AQ27</f>
        <v>0</v>
      </c>
      <c r="BE19" s="522">
        <f>'Fiche Données'!AR27</f>
        <v>0</v>
      </c>
      <c r="BF19" s="522">
        <f>'Fiche Données'!AS27</f>
        <v>0</v>
      </c>
      <c r="BG19" s="522">
        <f>'Fiche Données'!AT27</f>
        <v>0</v>
      </c>
      <c r="BH19" s="522">
        <f>'Fiche Données'!AU27</f>
        <v>0</v>
      </c>
      <c r="BI19" s="522">
        <f>'Fiche Données'!AV27</f>
        <v>0</v>
      </c>
      <c r="BJ19" s="522">
        <f>'Fiche Données'!AW27</f>
        <v>0</v>
      </c>
      <c r="BK19" s="522">
        <f>'Fiche Données'!AX27</f>
        <v>0</v>
      </c>
      <c r="BL19" s="522">
        <f>'Fiche Données'!AY27</f>
        <v>0</v>
      </c>
      <c r="BM19" s="522">
        <f>'Fiche Données'!AZ27</f>
        <v>0</v>
      </c>
      <c r="BN19" s="522">
        <f>'Fiche Données'!BA27</f>
        <v>0</v>
      </c>
      <c r="BO19" s="522">
        <f>'Fiche Données'!BB27</f>
        <v>0</v>
      </c>
      <c r="BP19" s="522">
        <f>'Fiche Données'!BC27</f>
        <v>0</v>
      </c>
      <c r="BQ19" s="522">
        <f>'Fiche Données'!BD27</f>
        <v>0</v>
      </c>
      <c r="BR19" s="522">
        <f>'Fiche Données'!BE27</f>
        <v>0</v>
      </c>
      <c r="BS19" s="522">
        <f>'Fiche Données'!BF27</f>
        <v>0</v>
      </c>
      <c r="BT19" s="522">
        <f>'Fiche Données'!BG27</f>
        <v>0</v>
      </c>
      <c r="BU19" s="522">
        <f>'Fiche Données'!BH27</f>
        <v>0</v>
      </c>
      <c r="BV19" s="522">
        <f>'Fiche Données'!BI27</f>
        <v>0</v>
      </c>
      <c r="BW19" s="522">
        <f>'Fiche Données'!BJ27</f>
        <v>0</v>
      </c>
      <c r="BX19" s="522">
        <f>'Fiche Données'!BK27</f>
        <v>0</v>
      </c>
      <c r="BY19" s="522">
        <f>'Fiche Données'!BL27</f>
        <v>0</v>
      </c>
      <c r="BZ19" s="522">
        <f>'Fiche Données'!BM27</f>
        <v>0</v>
      </c>
      <c r="CA19" s="522">
        <f>'Fiche Données'!BN27</f>
        <v>0</v>
      </c>
      <c r="CB19" s="522">
        <f>'Fiche Données'!BO27</f>
        <v>0</v>
      </c>
      <c r="CC19" s="522">
        <f>'Fiche Données'!BP27</f>
        <v>0</v>
      </c>
      <c r="CD19" s="522">
        <f>'Fiche Données'!BQ27</f>
        <v>0</v>
      </c>
      <c r="CE19" s="522">
        <f>'Fiche Données'!BR27</f>
        <v>0</v>
      </c>
      <c r="CF19" s="522">
        <f>'Fiche Données'!BS27</f>
        <v>0</v>
      </c>
      <c r="CG19" s="522">
        <f>'Fiche Données'!BT27</f>
        <v>0</v>
      </c>
      <c r="CH19" s="522">
        <f>'Fiche Données'!BU27</f>
        <v>0</v>
      </c>
      <c r="CI19" s="522">
        <f>'Fiche Données'!BV27</f>
        <v>0</v>
      </c>
      <c r="CJ19" s="522">
        <f>'Fiche Données'!BW27</f>
        <v>0</v>
      </c>
      <c r="CK19" s="522">
        <f>'Fiche Données'!BX27</f>
        <v>0</v>
      </c>
      <c r="CL19" s="522">
        <f>'Fiche Données'!BY27</f>
        <v>0</v>
      </c>
      <c r="CM19" s="522">
        <f>'Fiche Données'!BZ27</f>
        <v>0</v>
      </c>
      <c r="CN19" s="522">
        <f>'Fiche Données'!CA27</f>
        <v>0</v>
      </c>
      <c r="CO19" s="522">
        <f>'Fiche Données'!CB27</f>
        <v>0</v>
      </c>
      <c r="CP19" s="522">
        <f>'Fiche Données'!CC27</f>
        <v>0</v>
      </c>
      <c r="CQ19" s="522">
        <f>'Fiche Données'!CD27</f>
        <v>0</v>
      </c>
      <c r="CR19" s="522">
        <f>'Fiche Données'!CE27</f>
        <v>0</v>
      </c>
      <c r="CS19" s="522">
        <f>'Fiche Données'!CF27</f>
        <v>0</v>
      </c>
      <c r="CT19" s="522">
        <f>'Fiche Données'!CG27</f>
        <v>0</v>
      </c>
      <c r="CU19" s="522">
        <f>'Fiche Données'!CH27</f>
        <v>0</v>
      </c>
      <c r="CV19" s="522">
        <f>'Fiche Données'!CI27</f>
        <v>0</v>
      </c>
      <c r="CW19" s="522">
        <f>'Fiche Données'!CJ27</f>
        <v>0</v>
      </c>
      <c r="CX19" s="522">
        <f>'Fiche Données'!CK27</f>
        <v>0</v>
      </c>
      <c r="CY19" s="522">
        <f>'Fiche Données'!CL27</f>
        <v>0</v>
      </c>
      <c r="CZ19" s="522">
        <f>'Fiche Données'!CM27</f>
        <v>0</v>
      </c>
      <c r="DA19" s="522">
        <f>'Fiche Données'!CN27</f>
        <v>0</v>
      </c>
      <c r="DB19" s="522">
        <f>'Fiche Données'!CO27</f>
        <v>0</v>
      </c>
      <c r="DC19" s="522">
        <f>'Fiche Données'!CP27</f>
        <v>0</v>
      </c>
      <c r="DD19" s="522">
        <f>'Fiche Données'!CQ27</f>
        <v>0</v>
      </c>
      <c r="DE19" s="522">
        <f>'Fiche Données'!CR27</f>
        <v>0</v>
      </c>
      <c r="DF19" s="522">
        <f>'Fiche Données'!CS27</f>
        <v>0</v>
      </c>
      <c r="DG19" s="522">
        <f>'Fiche Données'!CT27</f>
        <v>0</v>
      </c>
      <c r="DH19" s="522">
        <f>'Fiche Données'!CU27</f>
        <v>0</v>
      </c>
      <c r="DI19" s="522">
        <f>'Fiche Données'!CV27</f>
        <v>0</v>
      </c>
      <c r="DJ19" s="522">
        <f>'Fiche Données'!CW27</f>
        <v>0</v>
      </c>
      <c r="DK19" s="522">
        <f>'Fiche Données'!CX27</f>
        <v>0</v>
      </c>
      <c r="DL19" s="522">
        <f>'Fiche Données'!CY27</f>
        <v>0</v>
      </c>
      <c r="DM19" s="522">
        <f>'Fiche Données'!CZ27</f>
        <v>0</v>
      </c>
      <c r="DN19" s="522">
        <f>'Fiche Données'!DA27</f>
        <v>0</v>
      </c>
      <c r="DO19" s="522">
        <f>'Fiche Données'!DB27</f>
        <v>0</v>
      </c>
      <c r="DP19" s="522">
        <f>'Fiche Données'!DC27</f>
        <v>0</v>
      </c>
      <c r="DQ19" s="522">
        <f>'Fiche Données'!DD27</f>
        <v>0</v>
      </c>
      <c r="DR19" s="522">
        <f>'Fiche Données'!DE27</f>
        <v>0</v>
      </c>
      <c r="DS19" s="522">
        <f>'Fiche Données'!DF27</f>
        <v>0</v>
      </c>
      <c r="DT19" s="522">
        <f>'Fiche Données'!DG27</f>
        <v>0</v>
      </c>
      <c r="DU19" s="522">
        <f>'Fiche Données'!DH27</f>
        <v>0</v>
      </c>
      <c r="DV19" s="522">
        <f>'Fiche Données'!DI27</f>
        <v>0</v>
      </c>
      <c r="DW19" s="522">
        <f>'Fiche Données'!DJ27</f>
        <v>0</v>
      </c>
      <c r="DX19" s="522">
        <f>'Fiche Données'!DK27</f>
        <v>0</v>
      </c>
      <c r="DY19" s="522">
        <f>'Fiche Données'!DL27</f>
        <v>0</v>
      </c>
      <c r="DZ19" s="522">
        <f>'Fiche Données'!DM27</f>
        <v>0</v>
      </c>
      <c r="EA19" s="522">
        <f>'Fiche Données'!DN27</f>
        <v>0</v>
      </c>
      <c r="EB19" s="522">
        <f>'Fiche Données'!DO27</f>
        <v>0</v>
      </c>
      <c r="EC19" s="522">
        <f>'Fiche Données'!DP27</f>
        <v>0</v>
      </c>
      <c r="ED19" s="522">
        <f>'Fiche Données'!DQ27</f>
        <v>0</v>
      </c>
      <c r="EE19" s="522">
        <f>'Fiche Données'!DR27</f>
        <v>0</v>
      </c>
      <c r="EF19" s="522">
        <f>'Fiche Données'!DS27</f>
        <v>0</v>
      </c>
      <c r="EG19" s="522">
        <f>'Fiche Données'!DT27</f>
        <v>0</v>
      </c>
      <c r="EH19" s="522">
        <f>'Fiche Données'!DU27</f>
        <v>0</v>
      </c>
      <c r="EI19" s="522">
        <f>'Fiche Données'!DV27</f>
        <v>0</v>
      </c>
      <c r="EJ19" s="522">
        <f>'Fiche Données'!DW27</f>
        <v>0</v>
      </c>
      <c r="EK19" s="522">
        <f>'Fiche Données'!DX27</f>
        <v>0</v>
      </c>
      <c r="EL19" s="522">
        <f>'Fiche Données'!DY27</f>
        <v>0</v>
      </c>
      <c r="EM19" s="522">
        <f>'Fiche Données'!DZ27</f>
        <v>0</v>
      </c>
      <c r="EN19" s="522">
        <f>'Fiche Données'!EA27</f>
        <v>0</v>
      </c>
      <c r="EO19" s="522">
        <f>'Fiche Données'!EB27</f>
        <v>0</v>
      </c>
      <c r="EP19" s="522">
        <f>'Fiche Données'!EC27</f>
        <v>0</v>
      </c>
      <c r="EQ19" s="522">
        <f>'Fiche Données'!ED27</f>
        <v>0</v>
      </c>
      <c r="ER19" s="522">
        <f>'Fiche Données'!EE27</f>
        <v>0</v>
      </c>
      <c r="ES19" s="522">
        <f>'Fiche Données'!EF27</f>
        <v>0</v>
      </c>
      <c r="ET19" s="522">
        <f>'Fiche Données'!EG27</f>
        <v>0</v>
      </c>
      <c r="EU19" s="522">
        <f>'Fiche Données'!EH27</f>
        <v>0</v>
      </c>
      <c r="EV19" s="525">
        <f>'Fiche Données'!EI27</f>
        <v>0</v>
      </c>
    </row>
    <row r="20" spans="1:152" ht="22.5" customHeight="1" x14ac:dyDescent="0.25">
      <c r="A20" s="565"/>
      <c r="B20" s="762"/>
      <c r="C20" s="763"/>
      <c r="D20" s="763"/>
      <c r="E20" s="763"/>
      <c r="F20" s="763"/>
      <c r="G20" s="763"/>
      <c r="H20" s="763"/>
      <c r="I20" s="763"/>
      <c r="J20" s="763"/>
      <c r="K20" s="764"/>
      <c r="L20" s="565"/>
      <c r="O20" s="730" t="s">
        <v>276</v>
      </c>
      <c r="P20" s="731"/>
      <c r="Q20" s="719" t="s">
        <v>270</v>
      </c>
      <c r="R20" s="720"/>
      <c r="S20" s="537">
        <f t="shared" si="0"/>
        <v>0</v>
      </c>
      <c r="T20" s="534">
        <f>'Fiche Données'!G28</f>
        <v>0</v>
      </c>
      <c r="U20" s="522">
        <f>'Fiche Données'!H28</f>
        <v>0</v>
      </c>
      <c r="V20" s="522">
        <f>'Fiche Données'!I28</f>
        <v>0</v>
      </c>
      <c r="W20" s="522">
        <f>'Fiche Données'!J28</f>
        <v>0</v>
      </c>
      <c r="X20" s="522">
        <f>'Fiche Données'!K28</f>
        <v>0</v>
      </c>
      <c r="Y20" s="522">
        <f>'Fiche Données'!L28</f>
        <v>0</v>
      </c>
      <c r="Z20" s="522">
        <f>'Fiche Données'!M28</f>
        <v>0</v>
      </c>
      <c r="AA20" s="522">
        <f>'Fiche Données'!N28</f>
        <v>0</v>
      </c>
      <c r="AB20" s="522">
        <f>'Fiche Données'!O28</f>
        <v>0</v>
      </c>
      <c r="AC20" s="522">
        <f>'Fiche Données'!P28</f>
        <v>0</v>
      </c>
      <c r="AD20" s="522">
        <f>'Fiche Données'!Q28</f>
        <v>0</v>
      </c>
      <c r="AE20" s="522">
        <f>'Fiche Données'!R28</f>
        <v>0</v>
      </c>
      <c r="AF20" s="522">
        <f>'Fiche Données'!S28</f>
        <v>0</v>
      </c>
      <c r="AG20" s="522">
        <f>'Fiche Données'!T28</f>
        <v>0</v>
      </c>
      <c r="AH20" s="522">
        <f>'Fiche Données'!U28</f>
        <v>0</v>
      </c>
      <c r="AI20" s="522">
        <f>'Fiche Données'!V28</f>
        <v>0</v>
      </c>
      <c r="AJ20" s="522">
        <f>'Fiche Données'!W28</f>
        <v>0</v>
      </c>
      <c r="AK20" s="522">
        <f>'Fiche Données'!X28</f>
        <v>0</v>
      </c>
      <c r="AL20" s="522">
        <f>'Fiche Données'!Y28</f>
        <v>0</v>
      </c>
      <c r="AM20" s="522">
        <f>'Fiche Données'!Z28</f>
        <v>0</v>
      </c>
      <c r="AN20" s="522">
        <f>'Fiche Données'!AA28</f>
        <v>0</v>
      </c>
      <c r="AO20" s="522">
        <f>'Fiche Données'!AB28</f>
        <v>0</v>
      </c>
      <c r="AP20" s="522">
        <f>'Fiche Données'!AC28</f>
        <v>0</v>
      </c>
      <c r="AQ20" s="522">
        <f>'Fiche Données'!AD28</f>
        <v>0</v>
      </c>
      <c r="AR20" s="522">
        <f>'Fiche Données'!AE28</f>
        <v>0</v>
      </c>
      <c r="AS20" s="522">
        <f>'Fiche Données'!AF28</f>
        <v>0</v>
      </c>
      <c r="AT20" s="522">
        <f>'Fiche Données'!AG28</f>
        <v>0</v>
      </c>
      <c r="AU20" s="522">
        <f>'Fiche Données'!AH28</f>
        <v>0</v>
      </c>
      <c r="AV20" s="522">
        <f>'Fiche Données'!AI28</f>
        <v>0</v>
      </c>
      <c r="AW20" s="522">
        <f>'Fiche Données'!AJ28</f>
        <v>0</v>
      </c>
      <c r="AX20" s="522">
        <f>'Fiche Données'!AK28</f>
        <v>0</v>
      </c>
      <c r="AY20" s="522">
        <f>'Fiche Données'!AL28</f>
        <v>0</v>
      </c>
      <c r="AZ20" s="522">
        <f>'Fiche Données'!AM28</f>
        <v>0</v>
      </c>
      <c r="BA20" s="522">
        <f>'Fiche Données'!AN28</f>
        <v>0</v>
      </c>
      <c r="BB20" s="522">
        <f>'Fiche Données'!AO28</f>
        <v>0</v>
      </c>
      <c r="BC20" s="522">
        <f>'Fiche Données'!AP28</f>
        <v>0</v>
      </c>
      <c r="BD20" s="522">
        <f>'Fiche Données'!AQ28</f>
        <v>0</v>
      </c>
      <c r="BE20" s="522">
        <f>'Fiche Données'!AR28</f>
        <v>0</v>
      </c>
      <c r="BF20" s="522">
        <f>'Fiche Données'!AS28</f>
        <v>0</v>
      </c>
      <c r="BG20" s="522">
        <f>'Fiche Données'!AT28</f>
        <v>0</v>
      </c>
      <c r="BH20" s="522">
        <f>'Fiche Données'!AU28</f>
        <v>0</v>
      </c>
      <c r="BI20" s="522">
        <f>'Fiche Données'!AV28</f>
        <v>0</v>
      </c>
      <c r="BJ20" s="522">
        <f>'Fiche Données'!AW28</f>
        <v>0</v>
      </c>
      <c r="BK20" s="522">
        <f>'Fiche Données'!AX28</f>
        <v>0</v>
      </c>
      <c r="BL20" s="522">
        <f>'Fiche Données'!AY28</f>
        <v>0</v>
      </c>
      <c r="BM20" s="522">
        <f>'Fiche Données'!AZ28</f>
        <v>0</v>
      </c>
      <c r="BN20" s="522">
        <f>'Fiche Données'!BA28</f>
        <v>0</v>
      </c>
      <c r="BO20" s="522">
        <f>'Fiche Données'!BB28</f>
        <v>0</v>
      </c>
      <c r="BP20" s="522">
        <f>'Fiche Données'!BC28</f>
        <v>0</v>
      </c>
      <c r="BQ20" s="522">
        <f>'Fiche Données'!BD28</f>
        <v>0</v>
      </c>
      <c r="BR20" s="522">
        <f>'Fiche Données'!BE28</f>
        <v>0</v>
      </c>
      <c r="BS20" s="522">
        <f>'Fiche Données'!BF28</f>
        <v>0</v>
      </c>
      <c r="BT20" s="522">
        <f>'Fiche Données'!BG28</f>
        <v>0</v>
      </c>
      <c r="BU20" s="522">
        <f>'Fiche Données'!BH28</f>
        <v>0</v>
      </c>
      <c r="BV20" s="522">
        <f>'Fiche Données'!BI28</f>
        <v>0</v>
      </c>
      <c r="BW20" s="522">
        <f>'Fiche Données'!BJ28</f>
        <v>0</v>
      </c>
      <c r="BX20" s="522">
        <f>'Fiche Données'!BK28</f>
        <v>0</v>
      </c>
      <c r="BY20" s="522">
        <f>'Fiche Données'!BL28</f>
        <v>0</v>
      </c>
      <c r="BZ20" s="522">
        <f>'Fiche Données'!BM28</f>
        <v>0</v>
      </c>
      <c r="CA20" s="522">
        <f>'Fiche Données'!BN28</f>
        <v>0</v>
      </c>
      <c r="CB20" s="522">
        <f>'Fiche Données'!BO28</f>
        <v>0</v>
      </c>
      <c r="CC20" s="522">
        <f>'Fiche Données'!BP28</f>
        <v>0</v>
      </c>
      <c r="CD20" s="522">
        <f>'Fiche Données'!BQ28</f>
        <v>0</v>
      </c>
      <c r="CE20" s="522">
        <f>'Fiche Données'!BR28</f>
        <v>0</v>
      </c>
      <c r="CF20" s="522">
        <f>'Fiche Données'!BS28</f>
        <v>0</v>
      </c>
      <c r="CG20" s="522">
        <f>'Fiche Données'!BT28</f>
        <v>0</v>
      </c>
      <c r="CH20" s="522">
        <f>'Fiche Données'!BU28</f>
        <v>0</v>
      </c>
      <c r="CI20" s="522">
        <f>'Fiche Données'!BV28</f>
        <v>0</v>
      </c>
      <c r="CJ20" s="522">
        <f>'Fiche Données'!BW28</f>
        <v>0</v>
      </c>
      <c r="CK20" s="522">
        <f>'Fiche Données'!BX28</f>
        <v>0</v>
      </c>
      <c r="CL20" s="522">
        <f>'Fiche Données'!BY28</f>
        <v>0</v>
      </c>
      <c r="CM20" s="522">
        <f>'Fiche Données'!BZ28</f>
        <v>0</v>
      </c>
      <c r="CN20" s="522">
        <f>'Fiche Données'!CA28</f>
        <v>0</v>
      </c>
      <c r="CO20" s="522">
        <f>'Fiche Données'!CB28</f>
        <v>0</v>
      </c>
      <c r="CP20" s="522">
        <f>'Fiche Données'!CC28</f>
        <v>0</v>
      </c>
      <c r="CQ20" s="522">
        <f>'Fiche Données'!CD28</f>
        <v>0</v>
      </c>
      <c r="CR20" s="522">
        <f>'Fiche Données'!CE28</f>
        <v>0</v>
      </c>
      <c r="CS20" s="522">
        <f>'Fiche Données'!CF28</f>
        <v>0</v>
      </c>
      <c r="CT20" s="522">
        <f>'Fiche Données'!CG28</f>
        <v>0</v>
      </c>
      <c r="CU20" s="522">
        <f>'Fiche Données'!CH28</f>
        <v>0</v>
      </c>
      <c r="CV20" s="522">
        <f>'Fiche Données'!CI28</f>
        <v>0</v>
      </c>
      <c r="CW20" s="522">
        <f>'Fiche Données'!CJ28</f>
        <v>0</v>
      </c>
      <c r="CX20" s="522">
        <f>'Fiche Données'!CK28</f>
        <v>0</v>
      </c>
      <c r="CY20" s="522">
        <f>'Fiche Données'!CL28</f>
        <v>0</v>
      </c>
      <c r="CZ20" s="522">
        <f>'Fiche Données'!CM28</f>
        <v>0</v>
      </c>
      <c r="DA20" s="522">
        <f>'Fiche Données'!CN28</f>
        <v>0</v>
      </c>
      <c r="DB20" s="522">
        <f>'Fiche Données'!CO28</f>
        <v>0</v>
      </c>
      <c r="DC20" s="522">
        <f>'Fiche Données'!CP28</f>
        <v>0</v>
      </c>
      <c r="DD20" s="522">
        <f>'Fiche Données'!CQ28</f>
        <v>0</v>
      </c>
      <c r="DE20" s="522">
        <f>'Fiche Données'!CR28</f>
        <v>0</v>
      </c>
      <c r="DF20" s="522">
        <f>'Fiche Données'!CS28</f>
        <v>0</v>
      </c>
      <c r="DG20" s="522">
        <f>'Fiche Données'!CT28</f>
        <v>0</v>
      </c>
      <c r="DH20" s="522">
        <f>'Fiche Données'!CU28</f>
        <v>0</v>
      </c>
      <c r="DI20" s="522">
        <f>'Fiche Données'!CV28</f>
        <v>0</v>
      </c>
      <c r="DJ20" s="522">
        <f>'Fiche Données'!CW28</f>
        <v>0</v>
      </c>
      <c r="DK20" s="522">
        <f>'Fiche Données'!CX28</f>
        <v>0</v>
      </c>
      <c r="DL20" s="522">
        <f>'Fiche Données'!CY28</f>
        <v>0</v>
      </c>
      <c r="DM20" s="522">
        <f>'Fiche Données'!CZ28</f>
        <v>0</v>
      </c>
      <c r="DN20" s="522">
        <f>'Fiche Données'!DA28</f>
        <v>0</v>
      </c>
      <c r="DO20" s="522">
        <f>'Fiche Données'!DB28</f>
        <v>0</v>
      </c>
      <c r="DP20" s="522">
        <f>'Fiche Données'!DC28</f>
        <v>0</v>
      </c>
      <c r="DQ20" s="522">
        <f>'Fiche Données'!DD28</f>
        <v>0</v>
      </c>
      <c r="DR20" s="522">
        <f>'Fiche Données'!DE28</f>
        <v>0</v>
      </c>
      <c r="DS20" s="522">
        <f>'Fiche Données'!DF28</f>
        <v>0</v>
      </c>
      <c r="DT20" s="522">
        <f>'Fiche Données'!DG28</f>
        <v>0</v>
      </c>
      <c r="DU20" s="522">
        <f>'Fiche Données'!DH28</f>
        <v>0</v>
      </c>
      <c r="DV20" s="522">
        <f>'Fiche Données'!DI28</f>
        <v>0</v>
      </c>
      <c r="DW20" s="522">
        <f>'Fiche Données'!DJ28</f>
        <v>0</v>
      </c>
      <c r="DX20" s="522">
        <f>'Fiche Données'!DK28</f>
        <v>0</v>
      </c>
      <c r="DY20" s="522">
        <f>'Fiche Données'!DL28</f>
        <v>0</v>
      </c>
      <c r="DZ20" s="522">
        <f>'Fiche Données'!DM28</f>
        <v>0</v>
      </c>
      <c r="EA20" s="522">
        <f>'Fiche Données'!DN28</f>
        <v>0</v>
      </c>
      <c r="EB20" s="522">
        <f>'Fiche Données'!DO28</f>
        <v>0</v>
      </c>
      <c r="EC20" s="522">
        <f>'Fiche Données'!DP28</f>
        <v>0</v>
      </c>
      <c r="ED20" s="522">
        <f>'Fiche Données'!DQ28</f>
        <v>0</v>
      </c>
      <c r="EE20" s="522">
        <f>'Fiche Données'!DR28</f>
        <v>0</v>
      </c>
      <c r="EF20" s="522">
        <f>'Fiche Données'!DS28</f>
        <v>0</v>
      </c>
      <c r="EG20" s="522">
        <f>'Fiche Données'!DT28</f>
        <v>0</v>
      </c>
      <c r="EH20" s="522">
        <f>'Fiche Données'!DU28</f>
        <v>0</v>
      </c>
      <c r="EI20" s="522">
        <f>'Fiche Données'!DV28</f>
        <v>0</v>
      </c>
      <c r="EJ20" s="522">
        <f>'Fiche Données'!DW28</f>
        <v>0</v>
      </c>
      <c r="EK20" s="522">
        <f>'Fiche Données'!DX28</f>
        <v>0</v>
      </c>
      <c r="EL20" s="522">
        <f>'Fiche Données'!DY28</f>
        <v>0</v>
      </c>
      <c r="EM20" s="522">
        <f>'Fiche Données'!DZ28</f>
        <v>0</v>
      </c>
      <c r="EN20" s="522">
        <f>'Fiche Données'!EA28</f>
        <v>0</v>
      </c>
      <c r="EO20" s="522">
        <f>'Fiche Données'!EB28</f>
        <v>0</v>
      </c>
      <c r="EP20" s="522">
        <f>'Fiche Données'!EC28</f>
        <v>0</v>
      </c>
      <c r="EQ20" s="522">
        <f>'Fiche Données'!ED28</f>
        <v>0</v>
      </c>
      <c r="ER20" s="522">
        <f>'Fiche Données'!EE28</f>
        <v>0</v>
      </c>
      <c r="ES20" s="522">
        <f>'Fiche Données'!EF28</f>
        <v>0</v>
      </c>
      <c r="ET20" s="522">
        <f>'Fiche Données'!EG28</f>
        <v>0</v>
      </c>
      <c r="EU20" s="522">
        <f>'Fiche Données'!EH28</f>
        <v>0</v>
      </c>
      <c r="EV20" s="525">
        <f>'Fiche Données'!EI28</f>
        <v>0</v>
      </c>
    </row>
    <row r="21" spans="1:152" ht="22.5" customHeight="1" x14ac:dyDescent="0.25">
      <c r="A21" s="565"/>
      <c r="B21" s="762"/>
      <c r="C21" s="763"/>
      <c r="D21" s="763"/>
      <c r="E21" s="763"/>
      <c r="F21" s="763"/>
      <c r="G21" s="763"/>
      <c r="H21" s="763"/>
      <c r="I21" s="763"/>
      <c r="J21" s="763"/>
      <c r="K21" s="764"/>
      <c r="L21" s="565"/>
      <c r="O21" s="732"/>
      <c r="P21" s="733"/>
      <c r="Q21" s="721" t="s">
        <v>269</v>
      </c>
      <c r="R21" s="722"/>
      <c r="S21" s="537">
        <f t="shared" si="0"/>
        <v>0</v>
      </c>
      <c r="T21" s="534">
        <f>'Fiche Données'!G29</f>
        <v>0</v>
      </c>
      <c r="U21" s="522">
        <f>'Fiche Données'!H29</f>
        <v>0</v>
      </c>
      <c r="V21" s="522">
        <f>'Fiche Données'!I29</f>
        <v>0</v>
      </c>
      <c r="W21" s="522">
        <f>'Fiche Données'!J29</f>
        <v>0</v>
      </c>
      <c r="X21" s="522">
        <f>'Fiche Données'!K29</f>
        <v>0</v>
      </c>
      <c r="Y21" s="522">
        <f>'Fiche Données'!L29</f>
        <v>0</v>
      </c>
      <c r="Z21" s="522">
        <f>'Fiche Données'!M29</f>
        <v>0</v>
      </c>
      <c r="AA21" s="522">
        <f>'Fiche Données'!N29</f>
        <v>0</v>
      </c>
      <c r="AB21" s="522">
        <f>'Fiche Données'!O29</f>
        <v>0</v>
      </c>
      <c r="AC21" s="522">
        <f>'Fiche Données'!P29</f>
        <v>0</v>
      </c>
      <c r="AD21" s="522">
        <f>'Fiche Données'!Q29</f>
        <v>0</v>
      </c>
      <c r="AE21" s="522">
        <f>'Fiche Données'!R29</f>
        <v>0</v>
      </c>
      <c r="AF21" s="522">
        <f>'Fiche Données'!S29</f>
        <v>0</v>
      </c>
      <c r="AG21" s="522">
        <f>'Fiche Données'!T29</f>
        <v>0</v>
      </c>
      <c r="AH21" s="522">
        <f>'Fiche Données'!U29</f>
        <v>0</v>
      </c>
      <c r="AI21" s="522">
        <f>'Fiche Données'!V29</f>
        <v>0</v>
      </c>
      <c r="AJ21" s="522">
        <f>'Fiche Données'!W29</f>
        <v>0</v>
      </c>
      <c r="AK21" s="522">
        <f>'Fiche Données'!X29</f>
        <v>0</v>
      </c>
      <c r="AL21" s="522">
        <f>'Fiche Données'!Y29</f>
        <v>0</v>
      </c>
      <c r="AM21" s="522">
        <f>'Fiche Données'!Z29</f>
        <v>0</v>
      </c>
      <c r="AN21" s="522">
        <f>'Fiche Données'!AA29</f>
        <v>0</v>
      </c>
      <c r="AO21" s="522">
        <f>'Fiche Données'!AB29</f>
        <v>0</v>
      </c>
      <c r="AP21" s="522">
        <f>'Fiche Données'!AC29</f>
        <v>0</v>
      </c>
      <c r="AQ21" s="522">
        <f>'Fiche Données'!AD29</f>
        <v>0</v>
      </c>
      <c r="AR21" s="522">
        <f>'Fiche Données'!AE29</f>
        <v>0</v>
      </c>
      <c r="AS21" s="522">
        <f>'Fiche Données'!AF29</f>
        <v>0</v>
      </c>
      <c r="AT21" s="522">
        <f>'Fiche Données'!AG29</f>
        <v>0</v>
      </c>
      <c r="AU21" s="522">
        <f>'Fiche Données'!AH29</f>
        <v>0</v>
      </c>
      <c r="AV21" s="522">
        <f>'Fiche Données'!AI29</f>
        <v>0</v>
      </c>
      <c r="AW21" s="522">
        <f>'Fiche Données'!AJ29</f>
        <v>0</v>
      </c>
      <c r="AX21" s="522">
        <f>'Fiche Données'!AK29</f>
        <v>0</v>
      </c>
      <c r="AY21" s="522">
        <f>'Fiche Données'!AL29</f>
        <v>0</v>
      </c>
      <c r="AZ21" s="522">
        <f>'Fiche Données'!AM29</f>
        <v>0</v>
      </c>
      <c r="BA21" s="522">
        <f>'Fiche Données'!AN29</f>
        <v>0</v>
      </c>
      <c r="BB21" s="522">
        <f>'Fiche Données'!AO29</f>
        <v>0</v>
      </c>
      <c r="BC21" s="522">
        <f>'Fiche Données'!AP29</f>
        <v>0</v>
      </c>
      <c r="BD21" s="522">
        <f>'Fiche Données'!AQ29</f>
        <v>0</v>
      </c>
      <c r="BE21" s="522">
        <f>'Fiche Données'!AR29</f>
        <v>0</v>
      </c>
      <c r="BF21" s="522">
        <f>'Fiche Données'!AS29</f>
        <v>0</v>
      </c>
      <c r="BG21" s="522">
        <f>'Fiche Données'!AT29</f>
        <v>0</v>
      </c>
      <c r="BH21" s="522">
        <f>'Fiche Données'!AU29</f>
        <v>0</v>
      </c>
      <c r="BI21" s="522">
        <f>'Fiche Données'!AV29</f>
        <v>0</v>
      </c>
      <c r="BJ21" s="522">
        <f>'Fiche Données'!AW29</f>
        <v>0</v>
      </c>
      <c r="BK21" s="522">
        <f>'Fiche Données'!AX29</f>
        <v>0</v>
      </c>
      <c r="BL21" s="522">
        <f>'Fiche Données'!AY29</f>
        <v>0</v>
      </c>
      <c r="BM21" s="522">
        <f>'Fiche Données'!AZ29</f>
        <v>0</v>
      </c>
      <c r="BN21" s="522">
        <f>'Fiche Données'!BA29</f>
        <v>0</v>
      </c>
      <c r="BO21" s="522">
        <f>'Fiche Données'!BB29</f>
        <v>0</v>
      </c>
      <c r="BP21" s="522">
        <f>'Fiche Données'!BC29</f>
        <v>0</v>
      </c>
      <c r="BQ21" s="522">
        <f>'Fiche Données'!BD29</f>
        <v>0</v>
      </c>
      <c r="BR21" s="522">
        <f>'Fiche Données'!BE29</f>
        <v>0</v>
      </c>
      <c r="BS21" s="522">
        <f>'Fiche Données'!BF29</f>
        <v>0</v>
      </c>
      <c r="BT21" s="522">
        <f>'Fiche Données'!BG29</f>
        <v>0</v>
      </c>
      <c r="BU21" s="522">
        <f>'Fiche Données'!BH29</f>
        <v>0</v>
      </c>
      <c r="BV21" s="522">
        <f>'Fiche Données'!BI29</f>
        <v>0</v>
      </c>
      <c r="BW21" s="522">
        <f>'Fiche Données'!BJ29</f>
        <v>0</v>
      </c>
      <c r="BX21" s="522">
        <f>'Fiche Données'!BK29</f>
        <v>0</v>
      </c>
      <c r="BY21" s="522">
        <f>'Fiche Données'!BL29</f>
        <v>0</v>
      </c>
      <c r="BZ21" s="522">
        <f>'Fiche Données'!BM29</f>
        <v>0</v>
      </c>
      <c r="CA21" s="522">
        <f>'Fiche Données'!BN29</f>
        <v>0</v>
      </c>
      <c r="CB21" s="522">
        <f>'Fiche Données'!BO29</f>
        <v>0</v>
      </c>
      <c r="CC21" s="522">
        <f>'Fiche Données'!BP29</f>
        <v>0</v>
      </c>
      <c r="CD21" s="522">
        <f>'Fiche Données'!BQ29</f>
        <v>0</v>
      </c>
      <c r="CE21" s="522">
        <f>'Fiche Données'!BR29</f>
        <v>0</v>
      </c>
      <c r="CF21" s="522">
        <f>'Fiche Données'!BS29</f>
        <v>0</v>
      </c>
      <c r="CG21" s="522">
        <f>'Fiche Données'!BT29</f>
        <v>0</v>
      </c>
      <c r="CH21" s="522">
        <f>'Fiche Données'!BU29</f>
        <v>0</v>
      </c>
      <c r="CI21" s="522">
        <f>'Fiche Données'!BV29</f>
        <v>0</v>
      </c>
      <c r="CJ21" s="522">
        <f>'Fiche Données'!BW29</f>
        <v>0</v>
      </c>
      <c r="CK21" s="522">
        <f>'Fiche Données'!BX29</f>
        <v>0</v>
      </c>
      <c r="CL21" s="522">
        <f>'Fiche Données'!BY29</f>
        <v>0</v>
      </c>
      <c r="CM21" s="522">
        <f>'Fiche Données'!BZ29</f>
        <v>0</v>
      </c>
      <c r="CN21" s="522">
        <f>'Fiche Données'!CA29</f>
        <v>0</v>
      </c>
      <c r="CO21" s="522">
        <f>'Fiche Données'!CB29</f>
        <v>0</v>
      </c>
      <c r="CP21" s="522">
        <f>'Fiche Données'!CC29</f>
        <v>0</v>
      </c>
      <c r="CQ21" s="522">
        <f>'Fiche Données'!CD29</f>
        <v>0</v>
      </c>
      <c r="CR21" s="522">
        <f>'Fiche Données'!CE29</f>
        <v>0</v>
      </c>
      <c r="CS21" s="522">
        <f>'Fiche Données'!CF29</f>
        <v>0</v>
      </c>
      <c r="CT21" s="522">
        <f>'Fiche Données'!CG29</f>
        <v>0</v>
      </c>
      <c r="CU21" s="522">
        <f>'Fiche Données'!CH29</f>
        <v>0</v>
      </c>
      <c r="CV21" s="522">
        <f>'Fiche Données'!CI29</f>
        <v>0</v>
      </c>
      <c r="CW21" s="522">
        <f>'Fiche Données'!CJ29</f>
        <v>0</v>
      </c>
      <c r="CX21" s="522">
        <f>'Fiche Données'!CK29</f>
        <v>0</v>
      </c>
      <c r="CY21" s="522">
        <f>'Fiche Données'!CL29</f>
        <v>0</v>
      </c>
      <c r="CZ21" s="522">
        <f>'Fiche Données'!CM29</f>
        <v>0</v>
      </c>
      <c r="DA21" s="522">
        <f>'Fiche Données'!CN29</f>
        <v>0</v>
      </c>
      <c r="DB21" s="522">
        <f>'Fiche Données'!CO29</f>
        <v>0</v>
      </c>
      <c r="DC21" s="522">
        <f>'Fiche Données'!CP29</f>
        <v>0</v>
      </c>
      <c r="DD21" s="522">
        <f>'Fiche Données'!CQ29</f>
        <v>0</v>
      </c>
      <c r="DE21" s="522">
        <f>'Fiche Données'!CR29</f>
        <v>0</v>
      </c>
      <c r="DF21" s="522">
        <f>'Fiche Données'!CS29</f>
        <v>0</v>
      </c>
      <c r="DG21" s="522">
        <f>'Fiche Données'!CT29</f>
        <v>0</v>
      </c>
      <c r="DH21" s="522">
        <f>'Fiche Données'!CU29</f>
        <v>0</v>
      </c>
      <c r="DI21" s="522">
        <f>'Fiche Données'!CV29</f>
        <v>0</v>
      </c>
      <c r="DJ21" s="522">
        <f>'Fiche Données'!CW29</f>
        <v>0</v>
      </c>
      <c r="DK21" s="522">
        <f>'Fiche Données'!CX29</f>
        <v>0</v>
      </c>
      <c r="DL21" s="522">
        <f>'Fiche Données'!CY29</f>
        <v>0</v>
      </c>
      <c r="DM21" s="522">
        <f>'Fiche Données'!CZ29</f>
        <v>0</v>
      </c>
      <c r="DN21" s="522">
        <f>'Fiche Données'!DA29</f>
        <v>0</v>
      </c>
      <c r="DO21" s="522">
        <f>'Fiche Données'!DB29</f>
        <v>0</v>
      </c>
      <c r="DP21" s="522">
        <f>'Fiche Données'!DC29</f>
        <v>0</v>
      </c>
      <c r="DQ21" s="522">
        <f>'Fiche Données'!DD29</f>
        <v>0</v>
      </c>
      <c r="DR21" s="522">
        <f>'Fiche Données'!DE29</f>
        <v>0</v>
      </c>
      <c r="DS21" s="522">
        <f>'Fiche Données'!DF29</f>
        <v>0</v>
      </c>
      <c r="DT21" s="522">
        <f>'Fiche Données'!DG29</f>
        <v>0</v>
      </c>
      <c r="DU21" s="522">
        <f>'Fiche Données'!DH29</f>
        <v>0</v>
      </c>
      <c r="DV21" s="522">
        <f>'Fiche Données'!DI29</f>
        <v>0</v>
      </c>
      <c r="DW21" s="522">
        <f>'Fiche Données'!DJ29</f>
        <v>0</v>
      </c>
      <c r="DX21" s="522">
        <f>'Fiche Données'!DK29</f>
        <v>0</v>
      </c>
      <c r="DY21" s="522">
        <f>'Fiche Données'!DL29</f>
        <v>0</v>
      </c>
      <c r="DZ21" s="522">
        <f>'Fiche Données'!DM29</f>
        <v>0</v>
      </c>
      <c r="EA21" s="522">
        <f>'Fiche Données'!DN29</f>
        <v>0</v>
      </c>
      <c r="EB21" s="522">
        <f>'Fiche Données'!DO29</f>
        <v>0</v>
      </c>
      <c r="EC21" s="522">
        <f>'Fiche Données'!DP29</f>
        <v>0</v>
      </c>
      <c r="ED21" s="522">
        <f>'Fiche Données'!DQ29</f>
        <v>0</v>
      </c>
      <c r="EE21" s="522">
        <f>'Fiche Données'!DR29</f>
        <v>0</v>
      </c>
      <c r="EF21" s="522">
        <f>'Fiche Données'!DS29</f>
        <v>0</v>
      </c>
      <c r="EG21" s="522">
        <f>'Fiche Données'!DT29</f>
        <v>0</v>
      </c>
      <c r="EH21" s="522">
        <f>'Fiche Données'!DU29</f>
        <v>0</v>
      </c>
      <c r="EI21" s="522">
        <f>'Fiche Données'!DV29</f>
        <v>0</v>
      </c>
      <c r="EJ21" s="522">
        <f>'Fiche Données'!DW29</f>
        <v>0</v>
      </c>
      <c r="EK21" s="522">
        <f>'Fiche Données'!DX29</f>
        <v>0</v>
      </c>
      <c r="EL21" s="522">
        <f>'Fiche Données'!DY29</f>
        <v>0</v>
      </c>
      <c r="EM21" s="522">
        <f>'Fiche Données'!DZ29</f>
        <v>0</v>
      </c>
      <c r="EN21" s="522">
        <f>'Fiche Données'!EA29</f>
        <v>0</v>
      </c>
      <c r="EO21" s="522">
        <f>'Fiche Données'!EB29</f>
        <v>0</v>
      </c>
      <c r="EP21" s="522">
        <f>'Fiche Données'!EC29</f>
        <v>0</v>
      </c>
      <c r="EQ21" s="522">
        <f>'Fiche Données'!ED29</f>
        <v>0</v>
      </c>
      <c r="ER21" s="522">
        <f>'Fiche Données'!EE29</f>
        <v>0</v>
      </c>
      <c r="ES21" s="522">
        <f>'Fiche Données'!EF29</f>
        <v>0</v>
      </c>
      <c r="ET21" s="522">
        <f>'Fiche Données'!EG29</f>
        <v>0</v>
      </c>
      <c r="EU21" s="522">
        <f>'Fiche Données'!EH29</f>
        <v>0</v>
      </c>
      <c r="EV21" s="525">
        <f>'Fiche Données'!EI29</f>
        <v>0</v>
      </c>
    </row>
    <row r="22" spans="1:152" ht="22.5" customHeight="1" thickBot="1" x14ac:dyDescent="0.3">
      <c r="A22" s="565"/>
      <c r="B22" s="762"/>
      <c r="C22" s="763"/>
      <c r="D22" s="763"/>
      <c r="E22" s="763"/>
      <c r="F22" s="763"/>
      <c r="G22" s="763"/>
      <c r="H22" s="763"/>
      <c r="I22" s="763"/>
      <c r="J22" s="763"/>
      <c r="K22" s="764"/>
      <c r="L22" s="565"/>
      <c r="O22" s="734"/>
      <c r="P22" s="735"/>
      <c r="Q22" s="711" t="s">
        <v>185</v>
      </c>
      <c r="R22" s="712"/>
      <c r="S22" s="537">
        <f t="shared" si="0"/>
        <v>0</v>
      </c>
      <c r="T22" s="534">
        <f>'Fiche Données'!G30</f>
        <v>0</v>
      </c>
      <c r="U22" s="522">
        <f>'Fiche Données'!H30</f>
        <v>0</v>
      </c>
      <c r="V22" s="522">
        <f>'Fiche Données'!I30</f>
        <v>0</v>
      </c>
      <c r="W22" s="522">
        <f>'Fiche Données'!J30</f>
        <v>0</v>
      </c>
      <c r="X22" s="522">
        <f>'Fiche Données'!K30</f>
        <v>0</v>
      </c>
      <c r="Y22" s="522">
        <f>'Fiche Données'!L30</f>
        <v>0</v>
      </c>
      <c r="Z22" s="522">
        <f>'Fiche Données'!M30</f>
        <v>0</v>
      </c>
      <c r="AA22" s="522">
        <f>'Fiche Données'!N30</f>
        <v>0</v>
      </c>
      <c r="AB22" s="522">
        <f>'Fiche Données'!O30</f>
        <v>0</v>
      </c>
      <c r="AC22" s="522">
        <f>'Fiche Données'!P30</f>
        <v>0</v>
      </c>
      <c r="AD22" s="522">
        <f>'Fiche Données'!Q30</f>
        <v>0</v>
      </c>
      <c r="AE22" s="522">
        <f>'Fiche Données'!R30</f>
        <v>0</v>
      </c>
      <c r="AF22" s="522">
        <f>'Fiche Données'!S30</f>
        <v>0</v>
      </c>
      <c r="AG22" s="522">
        <f>'Fiche Données'!T30</f>
        <v>0</v>
      </c>
      <c r="AH22" s="522">
        <f>'Fiche Données'!U30</f>
        <v>0</v>
      </c>
      <c r="AI22" s="522">
        <f>'Fiche Données'!V30</f>
        <v>0</v>
      </c>
      <c r="AJ22" s="522">
        <f>'Fiche Données'!W30</f>
        <v>0</v>
      </c>
      <c r="AK22" s="522">
        <f>'Fiche Données'!X30</f>
        <v>0</v>
      </c>
      <c r="AL22" s="522">
        <f>'Fiche Données'!Y30</f>
        <v>0</v>
      </c>
      <c r="AM22" s="522">
        <f>'Fiche Données'!Z30</f>
        <v>0</v>
      </c>
      <c r="AN22" s="522">
        <f>'Fiche Données'!AA30</f>
        <v>0</v>
      </c>
      <c r="AO22" s="522">
        <f>'Fiche Données'!AB30</f>
        <v>0</v>
      </c>
      <c r="AP22" s="522">
        <f>'Fiche Données'!AC30</f>
        <v>0</v>
      </c>
      <c r="AQ22" s="522">
        <f>'Fiche Données'!AD30</f>
        <v>0</v>
      </c>
      <c r="AR22" s="522">
        <f>'Fiche Données'!AE30</f>
        <v>0</v>
      </c>
      <c r="AS22" s="522">
        <f>'Fiche Données'!AF30</f>
        <v>0</v>
      </c>
      <c r="AT22" s="522">
        <f>'Fiche Données'!AG30</f>
        <v>0</v>
      </c>
      <c r="AU22" s="522">
        <f>'Fiche Données'!AH30</f>
        <v>0</v>
      </c>
      <c r="AV22" s="522">
        <f>'Fiche Données'!AI30</f>
        <v>0</v>
      </c>
      <c r="AW22" s="522">
        <f>'Fiche Données'!AJ30</f>
        <v>0</v>
      </c>
      <c r="AX22" s="522">
        <f>'Fiche Données'!AK30</f>
        <v>0</v>
      </c>
      <c r="AY22" s="522">
        <f>'Fiche Données'!AL30</f>
        <v>0</v>
      </c>
      <c r="AZ22" s="522">
        <f>'Fiche Données'!AM30</f>
        <v>0</v>
      </c>
      <c r="BA22" s="522">
        <f>'Fiche Données'!AN30</f>
        <v>0</v>
      </c>
      <c r="BB22" s="522">
        <f>'Fiche Données'!AO30</f>
        <v>0</v>
      </c>
      <c r="BC22" s="522">
        <f>'Fiche Données'!AP30</f>
        <v>0</v>
      </c>
      <c r="BD22" s="522">
        <f>'Fiche Données'!AQ30</f>
        <v>0</v>
      </c>
      <c r="BE22" s="522">
        <f>'Fiche Données'!AR30</f>
        <v>0</v>
      </c>
      <c r="BF22" s="522">
        <f>'Fiche Données'!AS30</f>
        <v>0</v>
      </c>
      <c r="BG22" s="522">
        <f>'Fiche Données'!AT30</f>
        <v>0</v>
      </c>
      <c r="BH22" s="522">
        <f>'Fiche Données'!AU30</f>
        <v>0</v>
      </c>
      <c r="BI22" s="522">
        <f>'Fiche Données'!AV30</f>
        <v>0</v>
      </c>
      <c r="BJ22" s="522">
        <f>'Fiche Données'!AW30</f>
        <v>0</v>
      </c>
      <c r="BK22" s="522">
        <f>'Fiche Données'!AX30</f>
        <v>0</v>
      </c>
      <c r="BL22" s="522">
        <f>'Fiche Données'!AY30</f>
        <v>0</v>
      </c>
      <c r="BM22" s="522">
        <f>'Fiche Données'!AZ30</f>
        <v>0</v>
      </c>
      <c r="BN22" s="522">
        <f>'Fiche Données'!BA30</f>
        <v>0</v>
      </c>
      <c r="BO22" s="522">
        <f>'Fiche Données'!BB30</f>
        <v>0</v>
      </c>
      <c r="BP22" s="522">
        <f>'Fiche Données'!BC30</f>
        <v>0</v>
      </c>
      <c r="BQ22" s="522">
        <f>'Fiche Données'!BD30</f>
        <v>0</v>
      </c>
      <c r="BR22" s="522">
        <f>'Fiche Données'!BE30</f>
        <v>0</v>
      </c>
      <c r="BS22" s="522">
        <f>'Fiche Données'!BF30</f>
        <v>0</v>
      </c>
      <c r="BT22" s="522">
        <f>'Fiche Données'!BG30</f>
        <v>0</v>
      </c>
      <c r="BU22" s="522">
        <f>'Fiche Données'!BH30</f>
        <v>0</v>
      </c>
      <c r="BV22" s="522">
        <f>'Fiche Données'!BI30</f>
        <v>0</v>
      </c>
      <c r="BW22" s="522">
        <f>'Fiche Données'!BJ30</f>
        <v>0</v>
      </c>
      <c r="BX22" s="522">
        <f>'Fiche Données'!BK30</f>
        <v>0</v>
      </c>
      <c r="BY22" s="522">
        <f>'Fiche Données'!BL30</f>
        <v>0</v>
      </c>
      <c r="BZ22" s="522">
        <f>'Fiche Données'!BM30</f>
        <v>0</v>
      </c>
      <c r="CA22" s="522">
        <f>'Fiche Données'!BN30</f>
        <v>0</v>
      </c>
      <c r="CB22" s="522">
        <f>'Fiche Données'!BO30</f>
        <v>0</v>
      </c>
      <c r="CC22" s="522">
        <f>'Fiche Données'!BP30</f>
        <v>0</v>
      </c>
      <c r="CD22" s="522">
        <f>'Fiche Données'!BQ30</f>
        <v>0</v>
      </c>
      <c r="CE22" s="522">
        <f>'Fiche Données'!BR30</f>
        <v>0</v>
      </c>
      <c r="CF22" s="522">
        <f>'Fiche Données'!BS30</f>
        <v>0</v>
      </c>
      <c r="CG22" s="522">
        <f>'Fiche Données'!BT30</f>
        <v>0</v>
      </c>
      <c r="CH22" s="522">
        <f>'Fiche Données'!BU30</f>
        <v>0</v>
      </c>
      <c r="CI22" s="522">
        <f>'Fiche Données'!BV30</f>
        <v>0</v>
      </c>
      <c r="CJ22" s="522">
        <f>'Fiche Données'!BW30</f>
        <v>0</v>
      </c>
      <c r="CK22" s="522">
        <f>'Fiche Données'!BX30</f>
        <v>0</v>
      </c>
      <c r="CL22" s="522">
        <f>'Fiche Données'!BY30</f>
        <v>0</v>
      </c>
      <c r="CM22" s="522">
        <f>'Fiche Données'!BZ30</f>
        <v>0</v>
      </c>
      <c r="CN22" s="522">
        <f>'Fiche Données'!CA30</f>
        <v>0</v>
      </c>
      <c r="CO22" s="522">
        <f>'Fiche Données'!CB30</f>
        <v>0</v>
      </c>
      <c r="CP22" s="522">
        <f>'Fiche Données'!CC30</f>
        <v>0</v>
      </c>
      <c r="CQ22" s="522">
        <f>'Fiche Données'!CD30</f>
        <v>0</v>
      </c>
      <c r="CR22" s="522">
        <f>'Fiche Données'!CE30</f>
        <v>0</v>
      </c>
      <c r="CS22" s="522">
        <f>'Fiche Données'!CF30</f>
        <v>0</v>
      </c>
      <c r="CT22" s="522">
        <f>'Fiche Données'!CG30</f>
        <v>0</v>
      </c>
      <c r="CU22" s="522">
        <f>'Fiche Données'!CH30</f>
        <v>0</v>
      </c>
      <c r="CV22" s="522">
        <f>'Fiche Données'!CI30</f>
        <v>0</v>
      </c>
      <c r="CW22" s="522">
        <f>'Fiche Données'!CJ30</f>
        <v>0</v>
      </c>
      <c r="CX22" s="522">
        <f>'Fiche Données'!CK30</f>
        <v>0</v>
      </c>
      <c r="CY22" s="522">
        <f>'Fiche Données'!CL30</f>
        <v>0</v>
      </c>
      <c r="CZ22" s="522">
        <f>'Fiche Données'!CM30</f>
        <v>0</v>
      </c>
      <c r="DA22" s="522">
        <f>'Fiche Données'!CN30</f>
        <v>0</v>
      </c>
      <c r="DB22" s="522">
        <f>'Fiche Données'!CO30</f>
        <v>0</v>
      </c>
      <c r="DC22" s="522">
        <f>'Fiche Données'!CP30</f>
        <v>0</v>
      </c>
      <c r="DD22" s="522">
        <f>'Fiche Données'!CQ30</f>
        <v>0</v>
      </c>
      <c r="DE22" s="522">
        <f>'Fiche Données'!CR30</f>
        <v>0</v>
      </c>
      <c r="DF22" s="522">
        <f>'Fiche Données'!CS30</f>
        <v>0</v>
      </c>
      <c r="DG22" s="522">
        <f>'Fiche Données'!CT30</f>
        <v>0</v>
      </c>
      <c r="DH22" s="522">
        <f>'Fiche Données'!CU30</f>
        <v>0</v>
      </c>
      <c r="DI22" s="522">
        <f>'Fiche Données'!CV30</f>
        <v>0</v>
      </c>
      <c r="DJ22" s="522">
        <f>'Fiche Données'!CW30</f>
        <v>0</v>
      </c>
      <c r="DK22" s="522">
        <f>'Fiche Données'!CX30</f>
        <v>0</v>
      </c>
      <c r="DL22" s="522">
        <f>'Fiche Données'!CY30</f>
        <v>0</v>
      </c>
      <c r="DM22" s="522">
        <f>'Fiche Données'!CZ30</f>
        <v>0</v>
      </c>
      <c r="DN22" s="522">
        <f>'Fiche Données'!DA30</f>
        <v>0</v>
      </c>
      <c r="DO22" s="522">
        <f>'Fiche Données'!DB30</f>
        <v>0</v>
      </c>
      <c r="DP22" s="522">
        <f>'Fiche Données'!DC30</f>
        <v>0</v>
      </c>
      <c r="DQ22" s="522">
        <f>'Fiche Données'!DD30</f>
        <v>0</v>
      </c>
      <c r="DR22" s="522">
        <f>'Fiche Données'!DE30</f>
        <v>0</v>
      </c>
      <c r="DS22" s="522">
        <f>'Fiche Données'!DF30</f>
        <v>0</v>
      </c>
      <c r="DT22" s="522">
        <f>'Fiche Données'!DG30</f>
        <v>0</v>
      </c>
      <c r="DU22" s="522">
        <f>'Fiche Données'!DH30</f>
        <v>0</v>
      </c>
      <c r="DV22" s="522">
        <f>'Fiche Données'!DI30</f>
        <v>0</v>
      </c>
      <c r="DW22" s="522">
        <f>'Fiche Données'!DJ30</f>
        <v>0</v>
      </c>
      <c r="DX22" s="522">
        <f>'Fiche Données'!DK30</f>
        <v>0</v>
      </c>
      <c r="DY22" s="522">
        <f>'Fiche Données'!DL30</f>
        <v>0</v>
      </c>
      <c r="DZ22" s="522">
        <f>'Fiche Données'!DM30</f>
        <v>0</v>
      </c>
      <c r="EA22" s="522">
        <f>'Fiche Données'!DN30</f>
        <v>0</v>
      </c>
      <c r="EB22" s="522">
        <f>'Fiche Données'!DO30</f>
        <v>0</v>
      </c>
      <c r="EC22" s="522">
        <f>'Fiche Données'!DP30</f>
        <v>0</v>
      </c>
      <c r="ED22" s="522">
        <f>'Fiche Données'!DQ30</f>
        <v>0</v>
      </c>
      <c r="EE22" s="522">
        <f>'Fiche Données'!DR30</f>
        <v>0</v>
      </c>
      <c r="EF22" s="522">
        <f>'Fiche Données'!DS30</f>
        <v>0</v>
      </c>
      <c r="EG22" s="522">
        <f>'Fiche Données'!DT30</f>
        <v>0</v>
      </c>
      <c r="EH22" s="522">
        <f>'Fiche Données'!DU30</f>
        <v>0</v>
      </c>
      <c r="EI22" s="522">
        <f>'Fiche Données'!DV30</f>
        <v>0</v>
      </c>
      <c r="EJ22" s="522">
        <f>'Fiche Données'!DW30</f>
        <v>0</v>
      </c>
      <c r="EK22" s="522">
        <f>'Fiche Données'!DX30</f>
        <v>0</v>
      </c>
      <c r="EL22" s="522">
        <f>'Fiche Données'!DY30</f>
        <v>0</v>
      </c>
      <c r="EM22" s="522">
        <f>'Fiche Données'!DZ30</f>
        <v>0</v>
      </c>
      <c r="EN22" s="522">
        <f>'Fiche Données'!EA30</f>
        <v>0</v>
      </c>
      <c r="EO22" s="522">
        <f>'Fiche Données'!EB30</f>
        <v>0</v>
      </c>
      <c r="EP22" s="522">
        <f>'Fiche Données'!EC30</f>
        <v>0</v>
      </c>
      <c r="EQ22" s="522">
        <f>'Fiche Données'!ED30</f>
        <v>0</v>
      </c>
      <c r="ER22" s="522">
        <f>'Fiche Données'!EE30</f>
        <v>0</v>
      </c>
      <c r="ES22" s="522">
        <f>'Fiche Données'!EF30</f>
        <v>0</v>
      </c>
      <c r="ET22" s="522">
        <f>'Fiche Données'!EG30</f>
        <v>0</v>
      </c>
      <c r="EU22" s="522">
        <f>'Fiche Données'!EH30</f>
        <v>0</v>
      </c>
      <c r="EV22" s="525">
        <f>'Fiche Données'!EI30</f>
        <v>0</v>
      </c>
    </row>
    <row r="23" spans="1:152" ht="22.5" customHeight="1" x14ac:dyDescent="0.25">
      <c r="A23" s="565"/>
      <c r="B23" s="762"/>
      <c r="C23" s="763"/>
      <c r="D23" s="763"/>
      <c r="E23" s="763"/>
      <c r="F23" s="763"/>
      <c r="G23" s="763"/>
      <c r="H23" s="763"/>
      <c r="I23" s="763"/>
      <c r="J23" s="763"/>
      <c r="K23" s="764"/>
      <c r="L23" s="565"/>
      <c r="O23" s="730" t="s">
        <v>277</v>
      </c>
      <c r="P23" s="731"/>
      <c r="Q23" s="719" t="s">
        <v>270</v>
      </c>
      <c r="R23" s="720"/>
      <c r="S23" s="537">
        <f t="shared" si="0"/>
        <v>0</v>
      </c>
      <c r="T23" s="534">
        <f>'Fiche Données'!G31</f>
        <v>0</v>
      </c>
      <c r="U23" s="522">
        <f>'Fiche Données'!H31</f>
        <v>0</v>
      </c>
      <c r="V23" s="522">
        <f>'Fiche Données'!I31</f>
        <v>0</v>
      </c>
      <c r="W23" s="522">
        <f>'Fiche Données'!J31</f>
        <v>0</v>
      </c>
      <c r="X23" s="522">
        <f>'Fiche Données'!K31</f>
        <v>0</v>
      </c>
      <c r="Y23" s="522">
        <f>'Fiche Données'!L31</f>
        <v>0</v>
      </c>
      <c r="Z23" s="522">
        <f>'Fiche Données'!M31</f>
        <v>0</v>
      </c>
      <c r="AA23" s="522">
        <f>'Fiche Données'!N31</f>
        <v>0</v>
      </c>
      <c r="AB23" s="522">
        <f>'Fiche Données'!O31</f>
        <v>0</v>
      </c>
      <c r="AC23" s="522">
        <f>'Fiche Données'!P31</f>
        <v>0</v>
      </c>
      <c r="AD23" s="522">
        <f>'Fiche Données'!Q31</f>
        <v>0</v>
      </c>
      <c r="AE23" s="522">
        <f>'Fiche Données'!R31</f>
        <v>0</v>
      </c>
      <c r="AF23" s="522">
        <f>'Fiche Données'!S31</f>
        <v>0</v>
      </c>
      <c r="AG23" s="522">
        <f>'Fiche Données'!T31</f>
        <v>0</v>
      </c>
      <c r="AH23" s="522">
        <f>'Fiche Données'!U31</f>
        <v>0</v>
      </c>
      <c r="AI23" s="522">
        <f>'Fiche Données'!V31</f>
        <v>0</v>
      </c>
      <c r="AJ23" s="522">
        <f>'Fiche Données'!W31</f>
        <v>0</v>
      </c>
      <c r="AK23" s="522">
        <f>'Fiche Données'!X31</f>
        <v>0</v>
      </c>
      <c r="AL23" s="522">
        <f>'Fiche Données'!Y31</f>
        <v>0</v>
      </c>
      <c r="AM23" s="522">
        <f>'Fiche Données'!Z31</f>
        <v>0</v>
      </c>
      <c r="AN23" s="522">
        <f>'Fiche Données'!AA31</f>
        <v>0</v>
      </c>
      <c r="AO23" s="522">
        <f>'Fiche Données'!AB31</f>
        <v>0</v>
      </c>
      <c r="AP23" s="522">
        <f>'Fiche Données'!AC31</f>
        <v>0</v>
      </c>
      <c r="AQ23" s="522">
        <f>'Fiche Données'!AD31</f>
        <v>0</v>
      </c>
      <c r="AR23" s="522">
        <f>'Fiche Données'!AE31</f>
        <v>0</v>
      </c>
      <c r="AS23" s="522">
        <f>'Fiche Données'!AF31</f>
        <v>0</v>
      </c>
      <c r="AT23" s="522">
        <f>'Fiche Données'!AG31</f>
        <v>0</v>
      </c>
      <c r="AU23" s="522">
        <f>'Fiche Données'!AH31</f>
        <v>0</v>
      </c>
      <c r="AV23" s="522">
        <f>'Fiche Données'!AI31</f>
        <v>0</v>
      </c>
      <c r="AW23" s="522">
        <f>'Fiche Données'!AJ31</f>
        <v>0</v>
      </c>
      <c r="AX23" s="522">
        <f>'Fiche Données'!AK31</f>
        <v>0</v>
      </c>
      <c r="AY23" s="522">
        <f>'Fiche Données'!AL31</f>
        <v>0</v>
      </c>
      <c r="AZ23" s="522">
        <f>'Fiche Données'!AM31</f>
        <v>0</v>
      </c>
      <c r="BA23" s="522">
        <f>'Fiche Données'!AN31</f>
        <v>0</v>
      </c>
      <c r="BB23" s="522">
        <f>'Fiche Données'!AO31</f>
        <v>0</v>
      </c>
      <c r="BC23" s="522">
        <f>'Fiche Données'!AP31</f>
        <v>0</v>
      </c>
      <c r="BD23" s="522">
        <f>'Fiche Données'!AQ31</f>
        <v>0</v>
      </c>
      <c r="BE23" s="522">
        <f>'Fiche Données'!AR31</f>
        <v>0</v>
      </c>
      <c r="BF23" s="522">
        <f>'Fiche Données'!AS31</f>
        <v>0</v>
      </c>
      <c r="BG23" s="522">
        <f>'Fiche Données'!AT31</f>
        <v>0</v>
      </c>
      <c r="BH23" s="522">
        <f>'Fiche Données'!AU31</f>
        <v>0</v>
      </c>
      <c r="BI23" s="522">
        <f>'Fiche Données'!AV31</f>
        <v>0</v>
      </c>
      <c r="BJ23" s="522">
        <f>'Fiche Données'!AW31</f>
        <v>0</v>
      </c>
      <c r="BK23" s="522">
        <f>'Fiche Données'!AX31</f>
        <v>0</v>
      </c>
      <c r="BL23" s="522">
        <f>'Fiche Données'!AY31</f>
        <v>0</v>
      </c>
      <c r="BM23" s="522">
        <f>'Fiche Données'!AZ31</f>
        <v>0</v>
      </c>
      <c r="BN23" s="522">
        <f>'Fiche Données'!BA31</f>
        <v>0</v>
      </c>
      <c r="BO23" s="522">
        <f>'Fiche Données'!BB31</f>
        <v>0</v>
      </c>
      <c r="BP23" s="522">
        <f>'Fiche Données'!BC31</f>
        <v>0</v>
      </c>
      <c r="BQ23" s="522">
        <f>'Fiche Données'!BD31</f>
        <v>0</v>
      </c>
      <c r="BR23" s="522">
        <f>'Fiche Données'!BE31</f>
        <v>0</v>
      </c>
      <c r="BS23" s="522">
        <f>'Fiche Données'!BF31</f>
        <v>0</v>
      </c>
      <c r="BT23" s="522">
        <f>'Fiche Données'!BG31</f>
        <v>0</v>
      </c>
      <c r="BU23" s="522">
        <f>'Fiche Données'!BH31</f>
        <v>0</v>
      </c>
      <c r="BV23" s="522">
        <f>'Fiche Données'!BI31</f>
        <v>0</v>
      </c>
      <c r="BW23" s="522">
        <f>'Fiche Données'!BJ31</f>
        <v>0</v>
      </c>
      <c r="BX23" s="522">
        <f>'Fiche Données'!BK31</f>
        <v>0</v>
      </c>
      <c r="BY23" s="522">
        <f>'Fiche Données'!BL31</f>
        <v>0</v>
      </c>
      <c r="BZ23" s="522">
        <f>'Fiche Données'!BM31</f>
        <v>0</v>
      </c>
      <c r="CA23" s="522">
        <f>'Fiche Données'!BN31</f>
        <v>0</v>
      </c>
      <c r="CB23" s="522">
        <f>'Fiche Données'!BO31</f>
        <v>0</v>
      </c>
      <c r="CC23" s="522">
        <f>'Fiche Données'!BP31</f>
        <v>0</v>
      </c>
      <c r="CD23" s="522">
        <f>'Fiche Données'!BQ31</f>
        <v>0</v>
      </c>
      <c r="CE23" s="522">
        <f>'Fiche Données'!BR31</f>
        <v>0</v>
      </c>
      <c r="CF23" s="522">
        <f>'Fiche Données'!BS31</f>
        <v>0</v>
      </c>
      <c r="CG23" s="522">
        <f>'Fiche Données'!BT31</f>
        <v>0</v>
      </c>
      <c r="CH23" s="522">
        <f>'Fiche Données'!BU31</f>
        <v>0</v>
      </c>
      <c r="CI23" s="522">
        <f>'Fiche Données'!BV31</f>
        <v>0</v>
      </c>
      <c r="CJ23" s="522">
        <f>'Fiche Données'!BW31</f>
        <v>0</v>
      </c>
      <c r="CK23" s="522">
        <f>'Fiche Données'!BX31</f>
        <v>0</v>
      </c>
      <c r="CL23" s="522">
        <f>'Fiche Données'!BY31</f>
        <v>0</v>
      </c>
      <c r="CM23" s="522">
        <f>'Fiche Données'!BZ31</f>
        <v>0</v>
      </c>
      <c r="CN23" s="522">
        <f>'Fiche Données'!CA31</f>
        <v>0</v>
      </c>
      <c r="CO23" s="522">
        <f>'Fiche Données'!CB31</f>
        <v>0</v>
      </c>
      <c r="CP23" s="522">
        <f>'Fiche Données'!CC31</f>
        <v>0</v>
      </c>
      <c r="CQ23" s="522">
        <f>'Fiche Données'!CD31</f>
        <v>0</v>
      </c>
      <c r="CR23" s="522">
        <f>'Fiche Données'!CE31</f>
        <v>0</v>
      </c>
      <c r="CS23" s="522">
        <f>'Fiche Données'!CF31</f>
        <v>0</v>
      </c>
      <c r="CT23" s="522">
        <f>'Fiche Données'!CG31</f>
        <v>0</v>
      </c>
      <c r="CU23" s="522">
        <f>'Fiche Données'!CH31</f>
        <v>0</v>
      </c>
      <c r="CV23" s="522">
        <f>'Fiche Données'!CI31</f>
        <v>0</v>
      </c>
      <c r="CW23" s="522">
        <f>'Fiche Données'!CJ31</f>
        <v>0</v>
      </c>
      <c r="CX23" s="522">
        <f>'Fiche Données'!CK31</f>
        <v>0</v>
      </c>
      <c r="CY23" s="522">
        <f>'Fiche Données'!CL31</f>
        <v>0</v>
      </c>
      <c r="CZ23" s="522">
        <f>'Fiche Données'!CM31</f>
        <v>0</v>
      </c>
      <c r="DA23" s="522">
        <f>'Fiche Données'!CN31</f>
        <v>0</v>
      </c>
      <c r="DB23" s="522">
        <f>'Fiche Données'!CO31</f>
        <v>0</v>
      </c>
      <c r="DC23" s="522">
        <f>'Fiche Données'!CP31</f>
        <v>0</v>
      </c>
      <c r="DD23" s="522">
        <f>'Fiche Données'!CQ31</f>
        <v>0</v>
      </c>
      <c r="DE23" s="522">
        <f>'Fiche Données'!CR31</f>
        <v>0</v>
      </c>
      <c r="DF23" s="522">
        <f>'Fiche Données'!CS31</f>
        <v>0</v>
      </c>
      <c r="DG23" s="522">
        <f>'Fiche Données'!CT31</f>
        <v>0</v>
      </c>
      <c r="DH23" s="522">
        <f>'Fiche Données'!CU31</f>
        <v>0</v>
      </c>
      <c r="DI23" s="522">
        <f>'Fiche Données'!CV31</f>
        <v>0</v>
      </c>
      <c r="DJ23" s="522">
        <f>'Fiche Données'!CW31</f>
        <v>0</v>
      </c>
      <c r="DK23" s="522">
        <f>'Fiche Données'!CX31</f>
        <v>0</v>
      </c>
      <c r="DL23" s="522">
        <f>'Fiche Données'!CY31</f>
        <v>0</v>
      </c>
      <c r="DM23" s="522">
        <f>'Fiche Données'!CZ31</f>
        <v>0</v>
      </c>
      <c r="DN23" s="522">
        <f>'Fiche Données'!DA31</f>
        <v>0</v>
      </c>
      <c r="DO23" s="522">
        <f>'Fiche Données'!DB31</f>
        <v>0</v>
      </c>
      <c r="DP23" s="522">
        <f>'Fiche Données'!DC31</f>
        <v>0</v>
      </c>
      <c r="DQ23" s="522">
        <f>'Fiche Données'!DD31</f>
        <v>0</v>
      </c>
      <c r="DR23" s="522">
        <f>'Fiche Données'!DE31</f>
        <v>0</v>
      </c>
      <c r="DS23" s="522">
        <f>'Fiche Données'!DF31</f>
        <v>0</v>
      </c>
      <c r="DT23" s="522">
        <f>'Fiche Données'!DG31</f>
        <v>0</v>
      </c>
      <c r="DU23" s="522">
        <f>'Fiche Données'!DH31</f>
        <v>0</v>
      </c>
      <c r="DV23" s="522">
        <f>'Fiche Données'!DI31</f>
        <v>0</v>
      </c>
      <c r="DW23" s="522">
        <f>'Fiche Données'!DJ31</f>
        <v>0</v>
      </c>
      <c r="DX23" s="522">
        <f>'Fiche Données'!DK31</f>
        <v>0</v>
      </c>
      <c r="DY23" s="522">
        <f>'Fiche Données'!DL31</f>
        <v>0</v>
      </c>
      <c r="DZ23" s="522">
        <f>'Fiche Données'!DM31</f>
        <v>0</v>
      </c>
      <c r="EA23" s="522">
        <f>'Fiche Données'!DN31</f>
        <v>0</v>
      </c>
      <c r="EB23" s="522">
        <f>'Fiche Données'!DO31</f>
        <v>0</v>
      </c>
      <c r="EC23" s="522">
        <f>'Fiche Données'!DP31</f>
        <v>0</v>
      </c>
      <c r="ED23" s="522">
        <f>'Fiche Données'!DQ31</f>
        <v>0</v>
      </c>
      <c r="EE23" s="522">
        <f>'Fiche Données'!DR31</f>
        <v>0</v>
      </c>
      <c r="EF23" s="522">
        <f>'Fiche Données'!DS31</f>
        <v>0</v>
      </c>
      <c r="EG23" s="522">
        <f>'Fiche Données'!DT31</f>
        <v>0</v>
      </c>
      <c r="EH23" s="522">
        <f>'Fiche Données'!DU31</f>
        <v>0</v>
      </c>
      <c r="EI23" s="522">
        <f>'Fiche Données'!DV31</f>
        <v>0</v>
      </c>
      <c r="EJ23" s="522">
        <f>'Fiche Données'!DW31</f>
        <v>0</v>
      </c>
      <c r="EK23" s="522">
        <f>'Fiche Données'!DX31</f>
        <v>0</v>
      </c>
      <c r="EL23" s="522">
        <f>'Fiche Données'!DY31</f>
        <v>0</v>
      </c>
      <c r="EM23" s="522">
        <f>'Fiche Données'!DZ31</f>
        <v>0</v>
      </c>
      <c r="EN23" s="522">
        <f>'Fiche Données'!EA31</f>
        <v>0</v>
      </c>
      <c r="EO23" s="522">
        <f>'Fiche Données'!EB31</f>
        <v>0</v>
      </c>
      <c r="EP23" s="522">
        <f>'Fiche Données'!EC31</f>
        <v>0</v>
      </c>
      <c r="EQ23" s="522">
        <f>'Fiche Données'!ED31</f>
        <v>0</v>
      </c>
      <c r="ER23" s="522">
        <f>'Fiche Données'!EE31</f>
        <v>0</v>
      </c>
      <c r="ES23" s="522">
        <f>'Fiche Données'!EF31</f>
        <v>0</v>
      </c>
      <c r="ET23" s="522">
        <f>'Fiche Données'!EG31</f>
        <v>0</v>
      </c>
      <c r="EU23" s="522">
        <f>'Fiche Données'!EH31</f>
        <v>0</v>
      </c>
      <c r="EV23" s="525">
        <f>'Fiche Données'!EI31</f>
        <v>0</v>
      </c>
    </row>
    <row r="24" spans="1:152" ht="22.5" customHeight="1" x14ac:dyDescent="0.25">
      <c r="A24" s="565"/>
      <c r="B24" s="762"/>
      <c r="C24" s="763"/>
      <c r="D24" s="763"/>
      <c r="E24" s="763"/>
      <c r="F24" s="763"/>
      <c r="G24" s="763"/>
      <c r="H24" s="763"/>
      <c r="I24" s="763"/>
      <c r="J24" s="763"/>
      <c r="K24" s="764"/>
      <c r="L24" s="565"/>
      <c r="O24" s="732"/>
      <c r="P24" s="733"/>
      <c r="Q24" s="721" t="s">
        <v>269</v>
      </c>
      <c r="R24" s="722"/>
      <c r="S24" s="537">
        <f t="shared" si="0"/>
        <v>0</v>
      </c>
      <c r="T24" s="534">
        <f>'Fiche Données'!G32</f>
        <v>0</v>
      </c>
      <c r="U24" s="522">
        <f>'Fiche Données'!H32</f>
        <v>0</v>
      </c>
      <c r="V24" s="522">
        <f>'Fiche Données'!I32</f>
        <v>0</v>
      </c>
      <c r="W24" s="522">
        <f>'Fiche Données'!J32</f>
        <v>0</v>
      </c>
      <c r="X24" s="522">
        <f>'Fiche Données'!K32</f>
        <v>0</v>
      </c>
      <c r="Y24" s="522">
        <f>'Fiche Données'!L32</f>
        <v>0</v>
      </c>
      <c r="Z24" s="522">
        <f>'Fiche Données'!M32</f>
        <v>0</v>
      </c>
      <c r="AA24" s="522">
        <f>'Fiche Données'!N32</f>
        <v>0</v>
      </c>
      <c r="AB24" s="522">
        <f>'Fiche Données'!O32</f>
        <v>0</v>
      </c>
      <c r="AC24" s="522">
        <f>'Fiche Données'!P32</f>
        <v>0</v>
      </c>
      <c r="AD24" s="522">
        <f>'Fiche Données'!Q32</f>
        <v>0</v>
      </c>
      <c r="AE24" s="522">
        <f>'Fiche Données'!R32</f>
        <v>0</v>
      </c>
      <c r="AF24" s="522">
        <f>'Fiche Données'!S32</f>
        <v>0</v>
      </c>
      <c r="AG24" s="522">
        <f>'Fiche Données'!T32</f>
        <v>0</v>
      </c>
      <c r="AH24" s="522">
        <f>'Fiche Données'!U32</f>
        <v>0</v>
      </c>
      <c r="AI24" s="522">
        <f>'Fiche Données'!V32</f>
        <v>0</v>
      </c>
      <c r="AJ24" s="522">
        <f>'Fiche Données'!W32</f>
        <v>0</v>
      </c>
      <c r="AK24" s="522">
        <f>'Fiche Données'!X32</f>
        <v>0</v>
      </c>
      <c r="AL24" s="522">
        <f>'Fiche Données'!Y32</f>
        <v>0</v>
      </c>
      <c r="AM24" s="522">
        <f>'Fiche Données'!Z32</f>
        <v>0</v>
      </c>
      <c r="AN24" s="522">
        <f>'Fiche Données'!AA32</f>
        <v>0</v>
      </c>
      <c r="AO24" s="522">
        <f>'Fiche Données'!AB32</f>
        <v>0</v>
      </c>
      <c r="AP24" s="522">
        <f>'Fiche Données'!AC32</f>
        <v>0</v>
      </c>
      <c r="AQ24" s="522">
        <f>'Fiche Données'!AD32</f>
        <v>0</v>
      </c>
      <c r="AR24" s="522">
        <f>'Fiche Données'!AE32</f>
        <v>0</v>
      </c>
      <c r="AS24" s="522">
        <f>'Fiche Données'!AF32</f>
        <v>0</v>
      </c>
      <c r="AT24" s="522">
        <f>'Fiche Données'!AG32</f>
        <v>0</v>
      </c>
      <c r="AU24" s="522">
        <f>'Fiche Données'!AH32</f>
        <v>0</v>
      </c>
      <c r="AV24" s="522">
        <f>'Fiche Données'!AI32</f>
        <v>0</v>
      </c>
      <c r="AW24" s="522">
        <f>'Fiche Données'!AJ32</f>
        <v>0</v>
      </c>
      <c r="AX24" s="522">
        <f>'Fiche Données'!AK32</f>
        <v>0</v>
      </c>
      <c r="AY24" s="522">
        <f>'Fiche Données'!AL32</f>
        <v>0</v>
      </c>
      <c r="AZ24" s="522">
        <f>'Fiche Données'!AM32</f>
        <v>0</v>
      </c>
      <c r="BA24" s="522">
        <f>'Fiche Données'!AN32</f>
        <v>0</v>
      </c>
      <c r="BB24" s="522">
        <f>'Fiche Données'!AO32</f>
        <v>0</v>
      </c>
      <c r="BC24" s="522">
        <f>'Fiche Données'!AP32</f>
        <v>0</v>
      </c>
      <c r="BD24" s="522">
        <f>'Fiche Données'!AQ32</f>
        <v>0</v>
      </c>
      <c r="BE24" s="522">
        <f>'Fiche Données'!AR32</f>
        <v>0</v>
      </c>
      <c r="BF24" s="522">
        <f>'Fiche Données'!AS32</f>
        <v>0</v>
      </c>
      <c r="BG24" s="522">
        <f>'Fiche Données'!AT32</f>
        <v>0</v>
      </c>
      <c r="BH24" s="522">
        <f>'Fiche Données'!AU32</f>
        <v>0</v>
      </c>
      <c r="BI24" s="522">
        <f>'Fiche Données'!AV32</f>
        <v>0</v>
      </c>
      <c r="BJ24" s="522">
        <f>'Fiche Données'!AW32</f>
        <v>0</v>
      </c>
      <c r="BK24" s="522">
        <f>'Fiche Données'!AX32</f>
        <v>0</v>
      </c>
      <c r="BL24" s="522">
        <f>'Fiche Données'!AY32</f>
        <v>0</v>
      </c>
      <c r="BM24" s="522">
        <f>'Fiche Données'!AZ32</f>
        <v>0</v>
      </c>
      <c r="BN24" s="522">
        <f>'Fiche Données'!BA32</f>
        <v>0</v>
      </c>
      <c r="BO24" s="522">
        <f>'Fiche Données'!BB32</f>
        <v>0</v>
      </c>
      <c r="BP24" s="522">
        <f>'Fiche Données'!BC32</f>
        <v>0</v>
      </c>
      <c r="BQ24" s="522">
        <f>'Fiche Données'!BD32</f>
        <v>0</v>
      </c>
      <c r="BR24" s="522">
        <f>'Fiche Données'!BE32</f>
        <v>0</v>
      </c>
      <c r="BS24" s="522">
        <f>'Fiche Données'!BF32</f>
        <v>0</v>
      </c>
      <c r="BT24" s="522">
        <f>'Fiche Données'!BG32</f>
        <v>0</v>
      </c>
      <c r="BU24" s="522">
        <f>'Fiche Données'!BH32</f>
        <v>0</v>
      </c>
      <c r="BV24" s="522">
        <f>'Fiche Données'!BI32</f>
        <v>0</v>
      </c>
      <c r="BW24" s="522">
        <f>'Fiche Données'!BJ32</f>
        <v>0</v>
      </c>
      <c r="BX24" s="522">
        <f>'Fiche Données'!BK32</f>
        <v>0</v>
      </c>
      <c r="BY24" s="522">
        <f>'Fiche Données'!BL32</f>
        <v>0</v>
      </c>
      <c r="BZ24" s="522">
        <f>'Fiche Données'!BM32</f>
        <v>0</v>
      </c>
      <c r="CA24" s="522">
        <f>'Fiche Données'!BN32</f>
        <v>0</v>
      </c>
      <c r="CB24" s="522">
        <f>'Fiche Données'!BO32</f>
        <v>0</v>
      </c>
      <c r="CC24" s="522">
        <f>'Fiche Données'!BP32</f>
        <v>0</v>
      </c>
      <c r="CD24" s="522">
        <f>'Fiche Données'!BQ32</f>
        <v>0</v>
      </c>
      <c r="CE24" s="522">
        <f>'Fiche Données'!BR32</f>
        <v>0</v>
      </c>
      <c r="CF24" s="522">
        <f>'Fiche Données'!BS32</f>
        <v>0</v>
      </c>
      <c r="CG24" s="522">
        <f>'Fiche Données'!BT32</f>
        <v>0</v>
      </c>
      <c r="CH24" s="522">
        <f>'Fiche Données'!BU32</f>
        <v>0</v>
      </c>
      <c r="CI24" s="522">
        <f>'Fiche Données'!BV32</f>
        <v>0</v>
      </c>
      <c r="CJ24" s="522">
        <f>'Fiche Données'!BW32</f>
        <v>0</v>
      </c>
      <c r="CK24" s="522">
        <f>'Fiche Données'!BX32</f>
        <v>0</v>
      </c>
      <c r="CL24" s="522">
        <f>'Fiche Données'!BY32</f>
        <v>0</v>
      </c>
      <c r="CM24" s="522">
        <f>'Fiche Données'!BZ32</f>
        <v>0</v>
      </c>
      <c r="CN24" s="522">
        <f>'Fiche Données'!CA32</f>
        <v>0</v>
      </c>
      <c r="CO24" s="522">
        <f>'Fiche Données'!CB32</f>
        <v>0</v>
      </c>
      <c r="CP24" s="522">
        <f>'Fiche Données'!CC32</f>
        <v>0</v>
      </c>
      <c r="CQ24" s="522">
        <f>'Fiche Données'!CD32</f>
        <v>0</v>
      </c>
      <c r="CR24" s="522">
        <f>'Fiche Données'!CE32</f>
        <v>0</v>
      </c>
      <c r="CS24" s="522">
        <f>'Fiche Données'!CF32</f>
        <v>0</v>
      </c>
      <c r="CT24" s="522">
        <f>'Fiche Données'!CG32</f>
        <v>0</v>
      </c>
      <c r="CU24" s="522">
        <f>'Fiche Données'!CH32</f>
        <v>0</v>
      </c>
      <c r="CV24" s="522">
        <f>'Fiche Données'!CI32</f>
        <v>0</v>
      </c>
      <c r="CW24" s="522">
        <f>'Fiche Données'!CJ32</f>
        <v>0</v>
      </c>
      <c r="CX24" s="522">
        <f>'Fiche Données'!CK32</f>
        <v>0</v>
      </c>
      <c r="CY24" s="522">
        <f>'Fiche Données'!CL32</f>
        <v>0</v>
      </c>
      <c r="CZ24" s="522">
        <f>'Fiche Données'!CM32</f>
        <v>0</v>
      </c>
      <c r="DA24" s="522">
        <f>'Fiche Données'!CN32</f>
        <v>0</v>
      </c>
      <c r="DB24" s="522">
        <f>'Fiche Données'!CO32</f>
        <v>0</v>
      </c>
      <c r="DC24" s="522">
        <f>'Fiche Données'!CP32</f>
        <v>0</v>
      </c>
      <c r="DD24" s="522">
        <f>'Fiche Données'!CQ32</f>
        <v>0</v>
      </c>
      <c r="DE24" s="522">
        <f>'Fiche Données'!CR32</f>
        <v>0</v>
      </c>
      <c r="DF24" s="522">
        <f>'Fiche Données'!CS32</f>
        <v>0</v>
      </c>
      <c r="DG24" s="522">
        <f>'Fiche Données'!CT32</f>
        <v>0</v>
      </c>
      <c r="DH24" s="522">
        <f>'Fiche Données'!CU32</f>
        <v>0</v>
      </c>
      <c r="DI24" s="522">
        <f>'Fiche Données'!CV32</f>
        <v>0</v>
      </c>
      <c r="DJ24" s="522">
        <f>'Fiche Données'!CW32</f>
        <v>0</v>
      </c>
      <c r="DK24" s="522">
        <f>'Fiche Données'!CX32</f>
        <v>0</v>
      </c>
      <c r="DL24" s="522">
        <f>'Fiche Données'!CY32</f>
        <v>0</v>
      </c>
      <c r="DM24" s="522">
        <f>'Fiche Données'!CZ32</f>
        <v>0</v>
      </c>
      <c r="DN24" s="522">
        <f>'Fiche Données'!DA32</f>
        <v>0</v>
      </c>
      <c r="DO24" s="522">
        <f>'Fiche Données'!DB32</f>
        <v>0</v>
      </c>
      <c r="DP24" s="522">
        <f>'Fiche Données'!DC32</f>
        <v>0</v>
      </c>
      <c r="DQ24" s="522">
        <f>'Fiche Données'!DD32</f>
        <v>0</v>
      </c>
      <c r="DR24" s="522">
        <f>'Fiche Données'!DE32</f>
        <v>0</v>
      </c>
      <c r="DS24" s="522">
        <f>'Fiche Données'!DF32</f>
        <v>0</v>
      </c>
      <c r="DT24" s="522">
        <f>'Fiche Données'!DG32</f>
        <v>0</v>
      </c>
      <c r="DU24" s="522">
        <f>'Fiche Données'!DH32</f>
        <v>0</v>
      </c>
      <c r="DV24" s="522">
        <f>'Fiche Données'!DI32</f>
        <v>0</v>
      </c>
      <c r="DW24" s="522">
        <f>'Fiche Données'!DJ32</f>
        <v>0</v>
      </c>
      <c r="DX24" s="522">
        <f>'Fiche Données'!DK32</f>
        <v>0</v>
      </c>
      <c r="DY24" s="522">
        <f>'Fiche Données'!DL32</f>
        <v>0</v>
      </c>
      <c r="DZ24" s="522">
        <f>'Fiche Données'!DM32</f>
        <v>0</v>
      </c>
      <c r="EA24" s="522">
        <f>'Fiche Données'!DN32</f>
        <v>0</v>
      </c>
      <c r="EB24" s="522">
        <f>'Fiche Données'!DO32</f>
        <v>0</v>
      </c>
      <c r="EC24" s="522">
        <f>'Fiche Données'!DP32</f>
        <v>0</v>
      </c>
      <c r="ED24" s="522">
        <f>'Fiche Données'!DQ32</f>
        <v>0</v>
      </c>
      <c r="EE24" s="522">
        <f>'Fiche Données'!DR32</f>
        <v>0</v>
      </c>
      <c r="EF24" s="522">
        <f>'Fiche Données'!DS32</f>
        <v>0</v>
      </c>
      <c r="EG24" s="522">
        <f>'Fiche Données'!DT32</f>
        <v>0</v>
      </c>
      <c r="EH24" s="522">
        <f>'Fiche Données'!DU32</f>
        <v>0</v>
      </c>
      <c r="EI24" s="522">
        <f>'Fiche Données'!DV32</f>
        <v>0</v>
      </c>
      <c r="EJ24" s="522">
        <f>'Fiche Données'!DW32</f>
        <v>0</v>
      </c>
      <c r="EK24" s="522">
        <f>'Fiche Données'!DX32</f>
        <v>0</v>
      </c>
      <c r="EL24" s="522">
        <f>'Fiche Données'!DY32</f>
        <v>0</v>
      </c>
      <c r="EM24" s="522">
        <f>'Fiche Données'!DZ32</f>
        <v>0</v>
      </c>
      <c r="EN24" s="522">
        <f>'Fiche Données'!EA32</f>
        <v>0</v>
      </c>
      <c r="EO24" s="522">
        <f>'Fiche Données'!EB32</f>
        <v>0</v>
      </c>
      <c r="EP24" s="522">
        <f>'Fiche Données'!EC32</f>
        <v>0</v>
      </c>
      <c r="EQ24" s="522">
        <f>'Fiche Données'!ED32</f>
        <v>0</v>
      </c>
      <c r="ER24" s="522">
        <f>'Fiche Données'!EE32</f>
        <v>0</v>
      </c>
      <c r="ES24" s="522">
        <f>'Fiche Données'!EF32</f>
        <v>0</v>
      </c>
      <c r="ET24" s="522">
        <f>'Fiche Données'!EG32</f>
        <v>0</v>
      </c>
      <c r="EU24" s="522">
        <f>'Fiche Données'!EH32</f>
        <v>0</v>
      </c>
      <c r="EV24" s="525">
        <f>'Fiche Données'!EI32</f>
        <v>0</v>
      </c>
    </row>
    <row r="25" spans="1:152" ht="22.5" customHeight="1" thickBot="1" x14ac:dyDescent="0.3">
      <c r="A25" s="565"/>
      <c r="B25" s="762"/>
      <c r="C25" s="763"/>
      <c r="D25" s="763"/>
      <c r="E25" s="763"/>
      <c r="F25" s="763"/>
      <c r="G25" s="763"/>
      <c r="H25" s="763"/>
      <c r="I25" s="763"/>
      <c r="J25" s="763"/>
      <c r="K25" s="764"/>
      <c r="L25" s="565"/>
      <c r="O25" s="734"/>
      <c r="P25" s="735"/>
      <c r="Q25" s="711" t="s">
        <v>185</v>
      </c>
      <c r="R25" s="712"/>
      <c r="S25" s="537">
        <f t="shared" si="0"/>
        <v>0</v>
      </c>
      <c r="T25" s="534">
        <f>'Fiche Données'!G33</f>
        <v>0</v>
      </c>
      <c r="U25" s="522">
        <f>'Fiche Données'!H33</f>
        <v>0</v>
      </c>
      <c r="V25" s="522">
        <f>'Fiche Données'!I33</f>
        <v>0</v>
      </c>
      <c r="W25" s="522">
        <f>'Fiche Données'!J33</f>
        <v>0</v>
      </c>
      <c r="X25" s="522">
        <f>'Fiche Données'!K33</f>
        <v>0</v>
      </c>
      <c r="Y25" s="522">
        <f>'Fiche Données'!L33</f>
        <v>0</v>
      </c>
      <c r="Z25" s="522">
        <f>'Fiche Données'!M33</f>
        <v>0</v>
      </c>
      <c r="AA25" s="522">
        <f>'Fiche Données'!N33</f>
        <v>0</v>
      </c>
      <c r="AB25" s="522">
        <f>'Fiche Données'!O33</f>
        <v>0</v>
      </c>
      <c r="AC25" s="522">
        <f>'Fiche Données'!P33</f>
        <v>0</v>
      </c>
      <c r="AD25" s="522">
        <f>'Fiche Données'!Q33</f>
        <v>0</v>
      </c>
      <c r="AE25" s="522">
        <f>'Fiche Données'!R33</f>
        <v>0</v>
      </c>
      <c r="AF25" s="522">
        <f>'Fiche Données'!S33</f>
        <v>0</v>
      </c>
      <c r="AG25" s="522">
        <f>'Fiche Données'!T33</f>
        <v>0</v>
      </c>
      <c r="AH25" s="522">
        <f>'Fiche Données'!U33</f>
        <v>0</v>
      </c>
      <c r="AI25" s="522">
        <f>'Fiche Données'!V33</f>
        <v>0</v>
      </c>
      <c r="AJ25" s="522">
        <f>'Fiche Données'!W33</f>
        <v>0</v>
      </c>
      <c r="AK25" s="522">
        <f>'Fiche Données'!X33</f>
        <v>0</v>
      </c>
      <c r="AL25" s="522">
        <f>'Fiche Données'!Y33</f>
        <v>0</v>
      </c>
      <c r="AM25" s="522">
        <f>'Fiche Données'!Z33</f>
        <v>0</v>
      </c>
      <c r="AN25" s="522">
        <f>'Fiche Données'!AA33</f>
        <v>0</v>
      </c>
      <c r="AO25" s="522">
        <f>'Fiche Données'!AB33</f>
        <v>0</v>
      </c>
      <c r="AP25" s="522">
        <f>'Fiche Données'!AC33</f>
        <v>0</v>
      </c>
      <c r="AQ25" s="522">
        <f>'Fiche Données'!AD33</f>
        <v>0</v>
      </c>
      <c r="AR25" s="522">
        <f>'Fiche Données'!AE33</f>
        <v>0</v>
      </c>
      <c r="AS25" s="522">
        <f>'Fiche Données'!AF33</f>
        <v>0</v>
      </c>
      <c r="AT25" s="522">
        <f>'Fiche Données'!AG33</f>
        <v>0</v>
      </c>
      <c r="AU25" s="522">
        <f>'Fiche Données'!AH33</f>
        <v>0</v>
      </c>
      <c r="AV25" s="522">
        <f>'Fiche Données'!AI33</f>
        <v>0</v>
      </c>
      <c r="AW25" s="522">
        <f>'Fiche Données'!AJ33</f>
        <v>0</v>
      </c>
      <c r="AX25" s="522">
        <f>'Fiche Données'!AK33</f>
        <v>0</v>
      </c>
      <c r="AY25" s="522">
        <f>'Fiche Données'!AL33</f>
        <v>0</v>
      </c>
      <c r="AZ25" s="522">
        <f>'Fiche Données'!AM33</f>
        <v>0</v>
      </c>
      <c r="BA25" s="522">
        <f>'Fiche Données'!AN33</f>
        <v>0</v>
      </c>
      <c r="BB25" s="522">
        <f>'Fiche Données'!AO33</f>
        <v>0</v>
      </c>
      <c r="BC25" s="522">
        <f>'Fiche Données'!AP33</f>
        <v>0</v>
      </c>
      <c r="BD25" s="522">
        <f>'Fiche Données'!AQ33</f>
        <v>0</v>
      </c>
      <c r="BE25" s="522">
        <f>'Fiche Données'!AR33</f>
        <v>0</v>
      </c>
      <c r="BF25" s="522">
        <f>'Fiche Données'!AS33</f>
        <v>0</v>
      </c>
      <c r="BG25" s="522">
        <f>'Fiche Données'!AT33</f>
        <v>0</v>
      </c>
      <c r="BH25" s="522">
        <f>'Fiche Données'!AU33</f>
        <v>0</v>
      </c>
      <c r="BI25" s="522">
        <f>'Fiche Données'!AV33</f>
        <v>0</v>
      </c>
      <c r="BJ25" s="522">
        <f>'Fiche Données'!AW33</f>
        <v>0</v>
      </c>
      <c r="BK25" s="522">
        <f>'Fiche Données'!AX33</f>
        <v>0</v>
      </c>
      <c r="BL25" s="522">
        <f>'Fiche Données'!AY33</f>
        <v>0</v>
      </c>
      <c r="BM25" s="522">
        <f>'Fiche Données'!AZ33</f>
        <v>0</v>
      </c>
      <c r="BN25" s="522">
        <f>'Fiche Données'!BA33</f>
        <v>0</v>
      </c>
      <c r="BO25" s="522">
        <f>'Fiche Données'!BB33</f>
        <v>0</v>
      </c>
      <c r="BP25" s="522">
        <f>'Fiche Données'!BC33</f>
        <v>0</v>
      </c>
      <c r="BQ25" s="522">
        <f>'Fiche Données'!BD33</f>
        <v>0</v>
      </c>
      <c r="BR25" s="522">
        <f>'Fiche Données'!BE33</f>
        <v>0</v>
      </c>
      <c r="BS25" s="522">
        <f>'Fiche Données'!BF33</f>
        <v>0</v>
      </c>
      <c r="BT25" s="522">
        <f>'Fiche Données'!BG33</f>
        <v>0</v>
      </c>
      <c r="BU25" s="522">
        <f>'Fiche Données'!BH33</f>
        <v>0</v>
      </c>
      <c r="BV25" s="522">
        <f>'Fiche Données'!BI33</f>
        <v>0</v>
      </c>
      <c r="BW25" s="522">
        <f>'Fiche Données'!BJ33</f>
        <v>0</v>
      </c>
      <c r="BX25" s="522">
        <f>'Fiche Données'!BK33</f>
        <v>0</v>
      </c>
      <c r="BY25" s="522">
        <f>'Fiche Données'!BL33</f>
        <v>0</v>
      </c>
      <c r="BZ25" s="522">
        <f>'Fiche Données'!BM33</f>
        <v>0</v>
      </c>
      <c r="CA25" s="522">
        <f>'Fiche Données'!BN33</f>
        <v>0</v>
      </c>
      <c r="CB25" s="522">
        <f>'Fiche Données'!BO33</f>
        <v>0</v>
      </c>
      <c r="CC25" s="522">
        <f>'Fiche Données'!BP33</f>
        <v>0</v>
      </c>
      <c r="CD25" s="522">
        <f>'Fiche Données'!BQ33</f>
        <v>0</v>
      </c>
      <c r="CE25" s="522">
        <f>'Fiche Données'!BR33</f>
        <v>0</v>
      </c>
      <c r="CF25" s="522">
        <f>'Fiche Données'!BS33</f>
        <v>0</v>
      </c>
      <c r="CG25" s="522">
        <f>'Fiche Données'!BT33</f>
        <v>0</v>
      </c>
      <c r="CH25" s="522">
        <f>'Fiche Données'!BU33</f>
        <v>0</v>
      </c>
      <c r="CI25" s="522">
        <f>'Fiche Données'!BV33</f>
        <v>0</v>
      </c>
      <c r="CJ25" s="522">
        <f>'Fiche Données'!BW33</f>
        <v>0</v>
      </c>
      <c r="CK25" s="522">
        <f>'Fiche Données'!BX33</f>
        <v>0</v>
      </c>
      <c r="CL25" s="522">
        <f>'Fiche Données'!BY33</f>
        <v>0</v>
      </c>
      <c r="CM25" s="522">
        <f>'Fiche Données'!BZ33</f>
        <v>0</v>
      </c>
      <c r="CN25" s="522">
        <f>'Fiche Données'!CA33</f>
        <v>0</v>
      </c>
      <c r="CO25" s="522">
        <f>'Fiche Données'!CB33</f>
        <v>0</v>
      </c>
      <c r="CP25" s="522">
        <f>'Fiche Données'!CC33</f>
        <v>0</v>
      </c>
      <c r="CQ25" s="522">
        <f>'Fiche Données'!CD33</f>
        <v>0</v>
      </c>
      <c r="CR25" s="522">
        <f>'Fiche Données'!CE33</f>
        <v>0</v>
      </c>
      <c r="CS25" s="522">
        <f>'Fiche Données'!CF33</f>
        <v>0</v>
      </c>
      <c r="CT25" s="522">
        <f>'Fiche Données'!CG33</f>
        <v>0</v>
      </c>
      <c r="CU25" s="522">
        <f>'Fiche Données'!CH33</f>
        <v>0</v>
      </c>
      <c r="CV25" s="522">
        <f>'Fiche Données'!CI33</f>
        <v>0</v>
      </c>
      <c r="CW25" s="522">
        <f>'Fiche Données'!CJ33</f>
        <v>0</v>
      </c>
      <c r="CX25" s="522">
        <f>'Fiche Données'!CK33</f>
        <v>0</v>
      </c>
      <c r="CY25" s="522">
        <f>'Fiche Données'!CL33</f>
        <v>0</v>
      </c>
      <c r="CZ25" s="522">
        <f>'Fiche Données'!CM33</f>
        <v>0</v>
      </c>
      <c r="DA25" s="522">
        <f>'Fiche Données'!CN33</f>
        <v>0</v>
      </c>
      <c r="DB25" s="522">
        <f>'Fiche Données'!CO33</f>
        <v>0</v>
      </c>
      <c r="DC25" s="522">
        <f>'Fiche Données'!CP33</f>
        <v>0</v>
      </c>
      <c r="DD25" s="522">
        <f>'Fiche Données'!CQ33</f>
        <v>0</v>
      </c>
      <c r="DE25" s="522">
        <f>'Fiche Données'!CR33</f>
        <v>0</v>
      </c>
      <c r="DF25" s="522">
        <f>'Fiche Données'!CS33</f>
        <v>0</v>
      </c>
      <c r="DG25" s="522">
        <f>'Fiche Données'!CT33</f>
        <v>0</v>
      </c>
      <c r="DH25" s="522">
        <f>'Fiche Données'!CU33</f>
        <v>0</v>
      </c>
      <c r="DI25" s="522">
        <f>'Fiche Données'!CV33</f>
        <v>0</v>
      </c>
      <c r="DJ25" s="522">
        <f>'Fiche Données'!CW33</f>
        <v>0</v>
      </c>
      <c r="DK25" s="522">
        <f>'Fiche Données'!CX33</f>
        <v>0</v>
      </c>
      <c r="DL25" s="522">
        <f>'Fiche Données'!CY33</f>
        <v>0</v>
      </c>
      <c r="DM25" s="522">
        <f>'Fiche Données'!CZ33</f>
        <v>0</v>
      </c>
      <c r="DN25" s="522">
        <f>'Fiche Données'!DA33</f>
        <v>0</v>
      </c>
      <c r="DO25" s="522">
        <f>'Fiche Données'!DB33</f>
        <v>0</v>
      </c>
      <c r="DP25" s="522">
        <f>'Fiche Données'!DC33</f>
        <v>0</v>
      </c>
      <c r="DQ25" s="522">
        <f>'Fiche Données'!DD33</f>
        <v>0</v>
      </c>
      <c r="DR25" s="522">
        <f>'Fiche Données'!DE33</f>
        <v>0</v>
      </c>
      <c r="DS25" s="522">
        <f>'Fiche Données'!DF33</f>
        <v>0</v>
      </c>
      <c r="DT25" s="522">
        <f>'Fiche Données'!DG33</f>
        <v>0</v>
      </c>
      <c r="DU25" s="522">
        <f>'Fiche Données'!DH33</f>
        <v>0</v>
      </c>
      <c r="DV25" s="522">
        <f>'Fiche Données'!DI33</f>
        <v>0</v>
      </c>
      <c r="DW25" s="522">
        <f>'Fiche Données'!DJ33</f>
        <v>0</v>
      </c>
      <c r="DX25" s="522">
        <f>'Fiche Données'!DK33</f>
        <v>0</v>
      </c>
      <c r="DY25" s="522">
        <f>'Fiche Données'!DL33</f>
        <v>0</v>
      </c>
      <c r="DZ25" s="522">
        <f>'Fiche Données'!DM33</f>
        <v>0</v>
      </c>
      <c r="EA25" s="522">
        <f>'Fiche Données'!DN33</f>
        <v>0</v>
      </c>
      <c r="EB25" s="522">
        <f>'Fiche Données'!DO33</f>
        <v>0</v>
      </c>
      <c r="EC25" s="522">
        <f>'Fiche Données'!DP33</f>
        <v>0</v>
      </c>
      <c r="ED25" s="522">
        <f>'Fiche Données'!DQ33</f>
        <v>0</v>
      </c>
      <c r="EE25" s="522">
        <f>'Fiche Données'!DR33</f>
        <v>0</v>
      </c>
      <c r="EF25" s="522">
        <f>'Fiche Données'!DS33</f>
        <v>0</v>
      </c>
      <c r="EG25" s="522">
        <f>'Fiche Données'!DT33</f>
        <v>0</v>
      </c>
      <c r="EH25" s="522">
        <f>'Fiche Données'!DU33</f>
        <v>0</v>
      </c>
      <c r="EI25" s="522">
        <f>'Fiche Données'!DV33</f>
        <v>0</v>
      </c>
      <c r="EJ25" s="522">
        <f>'Fiche Données'!DW33</f>
        <v>0</v>
      </c>
      <c r="EK25" s="522">
        <f>'Fiche Données'!DX33</f>
        <v>0</v>
      </c>
      <c r="EL25" s="522">
        <f>'Fiche Données'!DY33</f>
        <v>0</v>
      </c>
      <c r="EM25" s="522">
        <f>'Fiche Données'!DZ33</f>
        <v>0</v>
      </c>
      <c r="EN25" s="522">
        <f>'Fiche Données'!EA33</f>
        <v>0</v>
      </c>
      <c r="EO25" s="522">
        <f>'Fiche Données'!EB33</f>
        <v>0</v>
      </c>
      <c r="EP25" s="522">
        <f>'Fiche Données'!EC33</f>
        <v>0</v>
      </c>
      <c r="EQ25" s="522">
        <f>'Fiche Données'!ED33</f>
        <v>0</v>
      </c>
      <c r="ER25" s="522">
        <f>'Fiche Données'!EE33</f>
        <v>0</v>
      </c>
      <c r="ES25" s="522">
        <f>'Fiche Données'!EF33</f>
        <v>0</v>
      </c>
      <c r="ET25" s="522">
        <f>'Fiche Données'!EG33</f>
        <v>0</v>
      </c>
      <c r="EU25" s="522">
        <f>'Fiche Données'!EH33</f>
        <v>0</v>
      </c>
      <c r="EV25" s="525">
        <f>'Fiche Données'!EI33</f>
        <v>0</v>
      </c>
    </row>
    <row r="26" spans="1:152" ht="22.5" customHeight="1" x14ac:dyDescent="0.25">
      <c r="A26" s="565"/>
      <c r="B26" s="762"/>
      <c r="C26" s="763"/>
      <c r="D26" s="763"/>
      <c r="E26" s="763"/>
      <c r="F26" s="763"/>
      <c r="G26" s="763"/>
      <c r="H26" s="763"/>
      <c r="I26" s="763"/>
      <c r="J26" s="763"/>
      <c r="K26" s="764"/>
      <c r="L26" s="565"/>
      <c r="O26" s="730" t="s">
        <v>312</v>
      </c>
      <c r="P26" s="731"/>
      <c r="Q26" s="719" t="s">
        <v>270</v>
      </c>
      <c r="R26" s="720"/>
      <c r="S26" s="537">
        <f t="shared" si="0"/>
        <v>0</v>
      </c>
      <c r="T26" s="534">
        <f>'Fiche Données'!G34</f>
        <v>0</v>
      </c>
      <c r="U26" s="522">
        <f>'Fiche Données'!H34</f>
        <v>0</v>
      </c>
      <c r="V26" s="522">
        <f>'Fiche Données'!I34</f>
        <v>0</v>
      </c>
      <c r="W26" s="522">
        <f>'Fiche Données'!J34</f>
        <v>0</v>
      </c>
      <c r="X26" s="522">
        <f>'Fiche Données'!K34</f>
        <v>0</v>
      </c>
      <c r="Y26" s="522">
        <f>'Fiche Données'!L34</f>
        <v>0</v>
      </c>
      <c r="Z26" s="522">
        <f>'Fiche Données'!M34</f>
        <v>0</v>
      </c>
      <c r="AA26" s="522">
        <f>'Fiche Données'!N34</f>
        <v>0</v>
      </c>
      <c r="AB26" s="522">
        <f>'Fiche Données'!O34</f>
        <v>0</v>
      </c>
      <c r="AC26" s="522">
        <f>'Fiche Données'!P34</f>
        <v>0</v>
      </c>
      <c r="AD26" s="522">
        <f>'Fiche Données'!Q34</f>
        <v>0</v>
      </c>
      <c r="AE26" s="522">
        <f>'Fiche Données'!R34</f>
        <v>0</v>
      </c>
      <c r="AF26" s="522">
        <f>'Fiche Données'!S34</f>
        <v>0</v>
      </c>
      <c r="AG26" s="522">
        <f>'Fiche Données'!T34</f>
        <v>0</v>
      </c>
      <c r="AH26" s="522">
        <f>'Fiche Données'!U34</f>
        <v>0</v>
      </c>
      <c r="AI26" s="522">
        <f>'Fiche Données'!V34</f>
        <v>0</v>
      </c>
      <c r="AJ26" s="522">
        <f>'Fiche Données'!W34</f>
        <v>0</v>
      </c>
      <c r="AK26" s="522">
        <f>'Fiche Données'!X34</f>
        <v>0</v>
      </c>
      <c r="AL26" s="522">
        <f>'Fiche Données'!Y34</f>
        <v>0</v>
      </c>
      <c r="AM26" s="522">
        <f>'Fiche Données'!Z34</f>
        <v>0</v>
      </c>
      <c r="AN26" s="522">
        <f>'Fiche Données'!AA34</f>
        <v>0</v>
      </c>
      <c r="AO26" s="522">
        <f>'Fiche Données'!AB34</f>
        <v>0</v>
      </c>
      <c r="AP26" s="522">
        <f>'Fiche Données'!AC34</f>
        <v>0</v>
      </c>
      <c r="AQ26" s="522">
        <f>'Fiche Données'!AD34</f>
        <v>0</v>
      </c>
      <c r="AR26" s="522">
        <f>'Fiche Données'!AE34</f>
        <v>0</v>
      </c>
      <c r="AS26" s="522">
        <f>'Fiche Données'!AF34</f>
        <v>0</v>
      </c>
      <c r="AT26" s="522">
        <f>'Fiche Données'!AG34</f>
        <v>0</v>
      </c>
      <c r="AU26" s="522">
        <f>'Fiche Données'!AH34</f>
        <v>0</v>
      </c>
      <c r="AV26" s="522">
        <f>'Fiche Données'!AI34</f>
        <v>0</v>
      </c>
      <c r="AW26" s="522">
        <f>'Fiche Données'!AJ34</f>
        <v>0</v>
      </c>
      <c r="AX26" s="522">
        <f>'Fiche Données'!AK34</f>
        <v>0</v>
      </c>
      <c r="AY26" s="522">
        <f>'Fiche Données'!AL34</f>
        <v>0</v>
      </c>
      <c r="AZ26" s="522">
        <f>'Fiche Données'!AM34</f>
        <v>0</v>
      </c>
      <c r="BA26" s="522">
        <f>'Fiche Données'!AN34</f>
        <v>0</v>
      </c>
      <c r="BB26" s="522">
        <f>'Fiche Données'!AO34</f>
        <v>0</v>
      </c>
      <c r="BC26" s="522">
        <f>'Fiche Données'!AP34</f>
        <v>0</v>
      </c>
      <c r="BD26" s="522">
        <f>'Fiche Données'!AQ34</f>
        <v>0</v>
      </c>
      <c r="BE26" s="522">
        <f>'Fiche Données'!AR34</f>
        <v>0</v>
      </c>
      <c r="BF26" s="522">
        <f>'Fiche Données'!AS34</f>
        <v>0</v>
      </c>
      <c r="BG26" s="522">
        <f>'Fiche Données'!AT34</f>
        <v>0</v>
      </c>
      <c r="BH26" s="522">
        <f>'Fiche Données'!AU34</f>
        <v>0</v>
      </c>
      <c r="BI26" s="522">
        <f>'Fiche Données'!AV34</f>
        <v>0</v>
      </c>
      <c r="BJ26" s="522">
        <f>'Fiche Données'!AW34</f>
        <v>0</v>
      </c>
      <c r="BK26" s="522">
        <f>'Fiche Données'!AX34</f>
        <v>0</v>
      </c>
      <c r="BL26" s="522">
        <f>'Fiche Données'!AY34</f>
        <v>0</v>
      </c>
      <c r="BM26" s="522">
        <f>'Fiche Données'!AZ34</f>
        <v>0</v>
      </c>
      <c r="BN26" s="522">
        <f>'Fiche Données'!BA34</f>
        <v>0</v>
      </c>
      <c r="BO26" s="522">
        <f>'Fiche Données'!BB34</f>
        <v>0</v>
      </c>
      <c r="BP26" s="522">
        <f>'Fiche Données'!BC34</f>
        <v>0</v>
      </c>
      <c r="BQ26" s="522">
        <f>'Fiche Données'!BD34</f>
        <v>0</v>
      </c>
      <c r="BR26" s="522">
        <f>'Fiche Données'!BE34</f>
        <v>0</v>
      </c>
      <c r="BS26" s="522">
        <f>'Fiche Données'!BF34</f>
        <v>0</v>
      </c>
      <c r="BT26" s="522">
        <f>'Fiche Données'!BG34</f>
        <v>0</v>
      </c>
      <c r="BU26" s="522">
        <f>'Fiche Données'!BH34</f>
        <v>0</v>
      </c>
      <c r="BV26" s="522">
        <f>'Fiche Données'!BI34</f>
        <v>0</v>
      </c>
      <c r="BW26" s="522">
        <f>'Fiche Données'!BJ34</f>
        <v>0</v>
      </c>
      <c r="BX26" s="522">
        <f>'Fiche Données'!BK34</f>
        <v>0</v>
      </c>
      <c r="BY26" s="522">
        <f>'Fiche Données'!BL34</f>
        <v>0</v>
      </c>
      <c r="BZ26" s="522">
        <f>'Fiche Données'!BM34</f>
        <v>0</v>
      </c>
      <c r="CA26" s="522">
        <f>'Fiche Données'!BN34</f>
        <v>0</v>
      </c>
      <c r="CB26" s="522">
        <f>'Fiche Données'!BO34</f>
        <v>0</v>
      </c>
      <c r="CC26" s="522">
        <f>'Fiche Données'!BP34</f>
        <v>0</v>
      </c>
      <c r="CD26" s="522">
        <f>'Fiche Données'!BQ34</f>
        <v>0</v>
      </c>
      <c r="CE26" s="522">
        <f>'Fiche Données'!BR34</f>
        <v>0</v>
      </c>
      <c r="CF26" s="522">
        <f>'Fiche Données'!BS34</f>
        <v>0</v>
      </c>
      <c r="CG26" s="522">
        <f>'Fiche Données'!BT34</f>
        <v>0</v>
      </c>
      <c r="CH26" s="522">
        <f>'Fiche Données'!BU34</f>
        <v>0</v>
      </c>
      <c r="CI26" s="522">
        <f>'Fiche Données'!BV34</f>
        <v>0</v>
      </c>
      <c r="CJ26" s="522">
        <f>'Fiche Données'!BW34</f>
        <v>0</v>
      </c>
      <c r="CK26" s="522">
        <f>'Fiche Données'!BX34</f>
        <v>0</v>
      </c>
      <c r="CL26" s="522">
        <f>'Fiche Données'!BY34</f>
        <v>0</v>
      </c>
      <c r="CM26" s="522">
        <f>'Fiche Données'!BZ34</f>
        <v>0</v>
      </c>
      <c r="CN26" s="522">
        <f>'Fiche Données'!CA34</f>
        <v>0</v>
      </c>
      <c r="CO26" s="522">
        <f>'Fiche Données'!CB34</f>
        <v>0</v>
      </c>
      <c r="CP26" s="522">
        <f>'Fiche Données'!CC34</f>
        <v>0</v>
      </c>
      <c r="CQ26" s="522">
        <f>'Fiche Données'!CD34</f>
        <v>0</v>
      </c>
      <c r="CR26" s="522">
        <f>'Fiche Données'!CE34</f>
        <v>0</v>
      </c>
      <c r="CS26" s="522">
        <f>'Fiche Données'!CF34</f>
        <v>0</v>
      </c>
      <c r="CT26" s="522">
        <f>'Fiche Données'!CG34</f>
        <v>0</v>
      </c>
      <c r="CU26" s="522">
        <f>'Fiche Données'!CH34</f>
        <v>0</v>
      </c>
      <c r="CV26" s="522">
        <f>'Fiche Données'!CI34</f>
        <v>0</v>
      </c>
      <c r="CW26" s="522">
        <f>'Fiche Données'!CJ34</f>
        <v>0</v>
      </c>
      <c r="CX26" s="522">
        <f>'Fiche Données'!CK34</f>
        <v>0</v>
      </c>
      <c r="CY26" s="522">
        <f>'Fiche Données'!CL34</f>
        <v>0</v>
      </c>
      <c r="CZ26" s="522">
        <f>'Fiche Données'!CM34</f>
        <v>0</v>
      </c>
      <c r="DA26" s="522">
        <f>'Fiche Données'!CN34</f>
        <v>0</v>
      </c>
      <c r="DB26" s="522">
        <f>'Fiche Données'!CO34</f>
        <v>0</v>
      </c>
      <c r="DC26" s="522">
        <f>'Fiche Données'!CP34</f>
        <v>0</v>
      </c>
      <c r="DD26" s="522">
        <f>'Fiche Données'!CQ34</f>
        <v>0</v>
      </c>
      <c r="DE26" s="522">
        <f>'Fiche Données'!CR34</f>
        <v>0</v>
      </c>
      <c r="DF26" s="522">
        <f>'Fiche Données'!CS34</f>
        <v>0</v>
      </c>
      <c r="DG26" s="522">
        <f>'Fiche Données'!CT34</f>
        <v>0</v>
      </c>
      <c r="DH26" s="522">
        <f>'Fiche Données'!CU34</f>
        <v>0</v>
      </c>
      <c r="DI26" s="522">
        <f>'Fiche Données'!CV34</f>
        <v>0</v>
      </c>
      <c r="DJ26" s="522">
        <f>'Fiche Données'!CW34</f>
        <v>0</v>
      </c>
      <c r="DK26" s="522">
        <f>'Fiche Données'!CX34</f>
        <v>0</v>
      </c>
      <c r="DL26" s="522">
        <f>'Fiche Données'!CY34</f>
        <v>0</v>
      </c>
      <c r="DM26" s="522">
        <f>'Fiche Données'!CZ34</f>
        <v>0</v>
      </c>
      <c r="DN26" s="522">
        <f>'Fiche Données'!DA34</f>
        <v>0</v>
      </c>
      <c r="DO26" s="522">
        <f>'Fiche Données'!DB34</f>
        <v>0</v>
      </c>
      <c r="DP26" s="522">
        <f>'Fiche Données'!DC34</f>
        <v>0</v>
      </c>
      <c r="DQ26" s="522">
        <f>'Fiche Données'!DD34</f>
        <v>0</v>
      </c>
      <c r="DR26" s="522">
        <f>'Fiche Données'!DE34</f>
        <v>0</v>
      </c>
      <c r="DS26" s="522">
        <f>'Fiche Données'!DF34</f>
        <v>0</v>
      </c>
      <c r="DT26" s="522">
        <f>'Fiche Données'!DG34</f>
        <v>0</v>
      </c>
      <c r="DU26" s="522">
        <f>'Fiche Données'!DH34</f>
        <v>0</v>
      </c>
      <c r="DV26" s="522">
        <f>'Fiche Données'!DI34</f>
        <v>0</v>
      </c>
      <c r="DW26" s="522">
        <f>'Fiche Données'!DJ34</f>
        <v>0</v>
      </c>
      <c r="DX26" s="522">
        <f>'Fiche Données'!DK34</f>
        <v>0</v>
      </c>
      <c r="DY26" s="522">
        <f>'Fiche Données'!DL34</f>
        <v>0</v>
      </c>
      <c r="DZ26" s="522">
        <f>'Fiche Données'!DM34</f>
        <v>0</v>
      </c>
      <c r="EA26" s="522">
        <f>'Fiche Données'!DN34</f>
        <v>0</v>
      </c>
      <c r="EB26" s="522">
        <f>'Fiche Données'!DO34</f>
        <v>0</v>
      </c>
      <c r="EC26" s="522">
        <f>'Fiche Données'!DP34</f>
        <v>0</v>
      </c>
      <c r="ED26" s="522">
        <f>'Fiche Données'!DQ34</f>
        <v>0</v>
      </c>
      <c r="EE26" s="522">
        <f>'Fiche Données'!DR34</f>
        <v>0</v>
      </c>
      <c r="EF26" s="522">
        <f>'Fiche Données'!DS34</f>
        <v>0</v>
      </c>
      <c r="EG26" s="522">
        <f>'Fiche Données'!DT34</f>
        <v>0</v>
      </c>
      <c r="EH26" s="522">
        <f>'Fiche Données'!DU34</f>
        <v>0</v>
      </c>
      <c r="EI26" s="522">
        <f>'Fiche Données'!DV34</f>
        <v>0</v>
      </c>
      <c r="EJ26" s="522">
        <f>'Fiche Données'!DW34</f>
        <v>0</v>
      </c>
      <c r="EK26" s="522">
        <f>'Fiche Données'!DX34</f>
        <v>0</v>
      </c>
      <c r="EL26" s="522">
        <f>'Fiche Données'!DY34</f>
        <v>0</v>
      </c>
      <c r="EM26" s="522">
        <f>'Fiche Données'!DZ34</f>
        <v>0</v>
      </c>
      <c r="EN26" s="522">
        <f>'Fiche Données'!EA34</f>
        <v>0</v>
      </c>
      <c r="EO26" s="522">
        <f>'Fiche Données'!EB34</f>
        <v>0</v>
      </c>
      <c r="EP26" s="522">
        <f>'Fiche Données'!EC34</f>
        <v>0</v>
      </c>
      <c r="EQ26" s="522">
        <f>'Fiche Données'!ED34</f>
        <v>0</v>
      </c>
      <c r="ER26" s="522">
        <f>'Fiche Données'!EE34</f>
        <v>0</v>
      </c>
      <c r="ES26" s="522">
        <f>'Fiche Données'!EF34</f>
        <v>0</v>
      </c>
      <c r="ET26" s="522">
        <f>'Fiche Données'!EG34</f>
        <v>0</v>
      </c>
      <c r="EU26" s="522">
        <f>'Fiche Données'!EH34</f>
        <v>0</v>
      </c>
      <c r="EV26" s="525">
        <f>'Fiche Données'!EI34</f>
        <v>0</v>
      </c>
    </row>
    <row r="27" spans="1:152" ht="22.5" customHeight="1" x14ac:dyDescent="0.25">
      <c r="A27" s="565"/>
      <c r="B27" s="762"/>
      <c r="C27" s="763"/>
      <c r="D27" s="763"/>
      <c r="E27" s="763"/>
      <c r="F27" s="763"/>
      <c r="G27" s="763"/>
      <c r="H27" s="763"/>
      <c r="I27" s="763"/>
      <c r="J27" s="763"/>
      <c r="K27" s="764"/>
      <c r="L27" s="565"/>
      <c r="O27" s="732"/>
      <c r="P27" s="733"/>
      <c r="Q27" s="721" t="s">
        <v>269</v>
      </c>
      <c r="R27" s="722"/>
      <c r="S27" s="537">
        <f t="shared" si="0"/>
        <v>0</v>
      </c>
      <c r="T27" s="534">
        <f>'Fiche Données'!G35</f>
        <v>0</v>
      </c>
      <c r="U27" s="522">
        <f>'Fiche Données'!H35</f>
        <v>0</v>
      </c>
      <c r="V27" s="522">
        <f>'Fiche Données'!I35</f>
        <v>0</v>
      </c>
      <c r="W27" s="522">
        <f>'Fiche Données'!J35</f>
        <v>0</v>
      </c>
      <c r="X27" s="522">
        <f>'Fiche Données'!K35</f>
        <v>0</v>
      </c>
      <c r="Y27" s="522">
        <f>'Fiche Données'!L35</f>
        <v>0</v>
      </c>
      <c r="Z27" s="522">
        <f>'Fiche Données'!M35</f>
        <v>0</v>
      </c>
      <c r="AA27" s="522">
        <f>'Fiche Données'!N35</f>
        <v>0</v>
      </c>
      <c r="AB27" s="522">
        <f>'Fiche Données'!O35</f>
        <v>0</v>
      </c>
      <c r="AC27" s="522">
        <f>'Fiche Données'!P35</f>
        <v>0</v>
      </c>
      <c r="AD27" s="522">
        <f>'Fiche Données'!Q35</f>
        <v>0</v>
      </c>
      <c r="AE27" s="522">
        <f>'Fiche Données'!R35</f>
        <v>0</v>
      </c>
      <c r="AF27" s="522">
        <f>'Fiche Données'!S35</f>
        <v>0</v>
      </c>
      <c r="AG27" s="522">
        <f>'Fiche Données'!T35</f>
        <v>0</v>
      </c>
      <c r="AH27" s="522">
        <f>'Fiche Données'!U35</f>
        <v>0</v>
      </c>
      <c r="AI27" s="522">
        <f>'Fiche Données'!V35</f>
        <v>0</v>
      </c>
      <c r="AJ27" s="522">
        <f>'Fiche Données'!W35</f>
        <v>0</v>
      </c>
      <c r="AK27" s="522">
        <f>'Fiche Données'!X35</f>
        <v>0</v>
      </c>
      <c r="AL27" s="522">
        <f>'Fiche Données'!Y35</f>
        <v>0</v>
      </c>
      <c r="AM27" s="522">
        <f>'Fiche Données'!Z35</f>
        <v>0</v>
      </c>
      <c r="AN27" s="522">
        <f>'Fiche Données'!AA35</f>
        <v>0</v>
      </c>
      <c r="AO27" s="522">
        <f>'Fiche Données'!AB35</f>
        <v>0</v>
      </c>
      <c r="AP27" s="522">
        <f>'Fiche Données'!AC35</f>
        <v>0</v>
      </c>
      <c r="AQ27" s="522">
        <f>'Fiche Données'!AD35</f>
        <v>0</v>
      </c>
      <c r="AR27" s="522">
        <f>'Fiche Données'!AE35</f>
        <v>0</v>
      </c>
      <c r="AS27" s="522">
        <f>'Fiche Données'!AF35</f>
        <v>0</v>
      </c>
      <c r="AT27" s="522">
        <f>'Fiche Données'!AG35</f>
        <v>0</v>
      </c>
      <c r="AU27" s="522">
        <f>'Fiche Données'!AH35</f>
        <v>0</v>
      </c>
      <c r="AV27" s="522">
        <f>'Fiche Données'!AI35</f>
        <v>0</v>
      </c>
      <c r="AW27" s="522">
        <f>'Fiche Données'!AJ35</f>
        <v>0</v>
      </c>
      <c r="AX27" s="522">
        <f>'Fiche Données'!AK35</f>
        <v>0</v>
      </c>
      <c r="AY27" s="522">
        <f>'Fiche Données'!AL35</f>
        <v>0</v>
      </c>
      <c r="AZ27" s="522">
        <f>'Fiche Données'!AM35</f>
        <v>0</v>
      </c>
      <c r="BA27" s="522">
        <f>'Fiche Données'!AN35</f>
        <v>0</v>
      </c>
      <c r="BB27" s="522">
        <f>'Fiche Données'!AO35</f>
        <v>0</v>
      </c>
      <c r="BC27" s="522">
        <f>'Fiche Données'!AP35</f>
        <v>0</v>
      </c>
      <c r="BD27" s="522">
        <f>'Fiche Données'!AQ35</f>
        <v>0</v>
      </c>
      <c r="BE27" s="522">
        <f>'Fiche Données'!AR35</f>
        <v>0</v>
      </c>
      <c r="BF27" s="522">
        <f>'Fiche Données'!AS35</f>
        <v>0</v>
      </c>
      <c r="BG27" s="522">
        <f>'Fiche Données'!AT35</f>
        <v>0</v>
      </c>
      <c r="BH27" s="522">
        <f>'Fiche Données'!AU35</f>
        <v>0</v>
      </c>
      <c r="BI27" s="522">
        <f>'Fiche Données'!AV35</f>
        <v>0</v>
      </c>
      <c r="BJ27" s="522">
        <f>'Fiche Données'!AW35</f>
        <v>0</v>
      </c>
      <c r="BK27" s="522">
        <f>'Fiche Données'!AX35</f>
        <v>0</v>
      </c>
      <c r="BL27" s="522">
        <f>'Fiche Données'!AY35</f>
        <v>0</v>
      </c>
      <c r="BM27" s="522">
        <f>'Fiche Données'!AZ35</f>
        <v>0</v>
      </c>
      <c r="BN27" s="522">
        <f>'Fiche Données'!BA35</f>
        <v>0</v>
      </c>
      <c r="BO27" s="522">
        <f>'Fiche Données'!BB35</f>
        <v>0</v>
      </c>
      <c r="BP27" s="522">
        <f>'Fiche Données'!BC35</f>
        <v>0</v>
      </c>
      <c r="BQ27" s="522">
        <f>'Fiche Données'!BD35</f>
        <v>0</v>
      </c>
      <c r="BR27" s="522">
        <f>'Fiche Données'!BE35</f>
        <v>0</v>
      </c>
      <c r="BS27" s="522">
        <f>'Fiche Données'!BF35</f>
        <v>0</v>
      </c>
      <c r="BT27" s="522">
        <f>'Fiche Données'!BG35</f>
        <v>0</v>
      </c>
      <c r="BU27" s="522">
        <f>'Fiche Données'!BH35</f>
        <v>0</v>
      </c>
      <c r="BV27" s="522">
        <f>'Fiche Données'!BI35</f>
        <v>0</v>
      </c>
      <c r="BW27" s="522">
        <f>'Fiche Données'!BJ35</f>
        <v>0</v>
      </c>
      <c r="BX27" s="522">
        <f>'Fiche Données'!BK35</f>
        <v>0</v>
      </c>
      <c r="BY27" s="522">
        <f>'Fiche Données'!BL35</f>
        <v>0</v>
      </c>
      <c r="BZ27" s="522">
        <f>'Fiche Données'!BM35</f>
        <v>0</v>
      </c>
      <c r="CA27" s="522">
        <f>'Fiche Données'!BN35</f>
        <v>0</v>
      </c>
      <c r="CB27" s="522">
        <f>'Fiche Données'!BO35</f>
        <v>0</v>
      </c>
      <c r="CC27" s="522">
        <f>'Fiche Données'!BP35</f>
        <v>0</v>
      </c>
      <c r="CD27" s="522">
        <f>'Fiche Données'!BQ35</f>
        <v>0</v>
      </c>
      <c r="CE27" s="522">
        <f>'Fiche Données'!BR35</f>
        <v>0</v>
      </c>
      <c r="CF27" s="522">
        <f>'Fiche Données'!BS35</f>
        <v>0</v>
      </c>
      <c r="CG27" s="522">
        <f>'Fiche Données'!BT35</f>
        <v>0</v>
      </c>
      <c r="CH27" s="522">
        <f>'Fiche Données'!BU35</f>
        <v>0</v>
      </c>
      <c r="CI27" s="522">
        <f>'Fiche Données'!BV35</f>
        <v>0</v>
      </c>
      <c r="CJ27" s="522">
        <f>'Fiche Données'!BW35</f>
        <v>0</v>
      </c>
      <c r="CK27" s="522">
        <f>'Fiche Données'!BX35</f>
        <v>0</v>
      </c>
      <c r="CL27" s="522">
        <f>'Fiche Données'!BY35</f>
        <v>0</v>
      </c>
      <c r="CM27" s="522">
        <f>'Fiche Données'!BZ35</f>
        <v>0</v>
      </c>
      <c r="CN27" s="522">
        <f>'Fiche Données'!CA35</f>
        <v>0</v>
      </c>
      <c r="CO27" s="522">
        <f>'Fiche Données'!CB35</f>
        <v>0</v>
      </c>
      <c r="CP27" s="522">
        <f>'Fiche Données'!CC35</f>
        <v>0</v>
      </c>
      <c r="CQ27" s="522">
        <f>'Fiche Données'!CD35</f>
        <v>0</v>
      </c>
      <c r="CR27" s="522">
        <f>'Fiche Données'!CE35</f>
        <v>0</v>
      </c>
      <c r="CS27" s="522">
        <f>'Fiche Données'!CF35</f>
        <v>0</v>
      </c>
      <c r="CT27" s="522">
        <f>'Fiche Données'!CG35</f>
        <v>0</v>
      </c>
      <c r="CU27" s="522">
        <f>'Fiche Données'!CH35</f>
        <v>0</v>
      </c>
      <c r="CV27" s="522">
        <f>'Fiche Données'!CI35</f>
        <v>0</v>
      </c>
      <c r="CW27" s="522">
        <f>'Fiche Données'!CJ35</f>
        <v>0</v>
      </c>
      <c r="CX27" s="522">
        <f>'Fiche Données'!CK35</f>
        <v>0</v>
      </c>
      <c r="CY27" s="522">
        <f>'Fiche Données'!CL35</f>
        <v>0</v>
      </c>
      <c r="CZ27" s="522">
        <f>'Fiche Données'!CM35</f>
        <v>0</v>
      </c>
      <c r="DA27" s="522">
        <f>'Fiche Données'!CN35</f>
        <v>0</v>
      </c>
      <c r="DB27" s="522">
        <f>'Fiche Données'!CO35</f>
        <v>0</v>
      </c>
      <c r="DC27" s="522">
        <f>'Fiche Données'!CP35</f>
        <v>0</v>
      </c>
      <c r="DD27" s="522">
        <f>'Fiche Données'!CQ35</f>
        <v>0</v>
      </c>
      <c r="DE27" s="522">
        <f>'Fiche Données'!CR35</f>
        <v>0</v>
      </c>
      <c r="DF27" s="522">
        <f>'Fiche Données'!CS35</f>
        <v>0</v>
      </c>
      <c r="DG27" s="522">
        <f>'Fiche Données'!CT35</f>
        <v>0</v>
      </c>
      <c r="DH27" s="522">
        <f>'Fiche Données'!CU35</f>
        <v>0</v>
      </c>
      <c r="DI27" s="522">
        <f>'Fiche Données'!CV35</f>
        <v>0</v>
      </c>
      <c r="DJ27" s="522">
        <f>'Fiche Données'!CW35</f>
        <v>0</v>
      </c>
      <c r="DK27" s="522">
        <f>'Fiche Données'!CX35</f>
        <v>0</v>
      </c>
      <c r="DL27" s="522">
        <f>'Fiche Données'!CY35</f>
        <v>0</v>
      </c>
      <c r="DM27" s="522">
        <f>'Fiche Données'!CZ35</f>
        <v>0</v>
      </c>
      <c r="DN27" s="522">
        <f>'Fiche Données'!DA35</f>
        <v>0</v>
      </c>
      <c r="DO27" s="522">
        <f>'Fiche Données'!DB35</f>
        <v>0</v>
      </c>
      <c r="DP27" s="522">
        <f>'Fiche Données'!DC35</f>
        <v>0</v>
      </c>
      <c r="DQ27" s="522">
        <f>'Fiche Données'!DD35</f>
        <v>0</v>
      </c>
      <c r="DR27" s="522">
        <f>'Fiche Données'!DE35</f>
        <v>0</v>
      </c>
      <c r="DS27" s="522">
        <f>'Fiche Données'!DF35</f>
        <v>0</v>
      </c>
      <c r="DT27" s="522">
        <f>'Fiche Données'!DG35</f>
        <v>0</v>
      </c>
      <c r="DU27" s="522">
        <f>'Fiche Données'!DH35</f>
        <v>0</v>
      </c>
      <c r="DV27" s="522">
        <f>'Fiche Données'!DI35</f>
        <v>0</v>
      </c>
      <c r="DW27" s="522">
        <f>'Fiche Données'!DJ35</f>
        <v>0</v>
      </c>
      <c r="DX27" s="522">
        <f>'Fiche Données'!DK35</f>
        <v>0</v>
      </c>
      <c r="DY27" s="522">
        <f>'Fiche Données'!DL35</f>
        <v>0</v>
      </c>
      <c r="DZ27" s="522">
        <f>'Fiche Données'!DM35</f>
        <v>0</v>
      </c>
      <c r="EA27" s="522">
        <f>'Fiche Données'!DN35</f>
        <v>0</v>
      </c>
      <c r="EB27" s="522">
        <f>'Fiche Données'!DO35</f>
        <v>0</v>
      </c>
      <c r="EC27" s="522">
        <f>'Fiche Données'!DP35</f>
        <v>0</v>
      </c>
      <c r="ED27" s="522">
        <f>'Fiche Données'!DQ35</f>
        <v>0</v>
      </c>
      <c r="EE27" s="522">
        <f>'Fiche Données'!DR35</f>
        <v>0</v>
      </c>
      <c r="EF27" s="522">
        <f>'Fiche Données'!DS35</f>
        <v>0</v>
      </c>
      <c r="EG27" s="522">
        <f>'Fiche Données'!DT35</f>
        <v>0</v>
      </c>
      <c r="EH27" s="522">
        <f>'Fiche Données'!DU35</f>
        <v>0</v>
      </c>
      <c r="EI27" s="522">
        <f>'Fiche Données'!DV35</f>
        <v>0</v>
      </c>
      <c r="EJ27" s="522">
        <f>'Fiche Données'!DW35</f>
        <v>0</v>
      </c>
      <c r="EK27" s="522">
        <f>'Fiche Données'!DX35</f>
        <v>0</v>
      </c>
      <c r="EL27" s="522">
        <f>'Fiche Données'!DY35</f>
        <v>0</v>
      </c>
      <c r="EM27" s="522">
        <f>'Fiche Données'!DZ35</f>
        <v>0</v>
      </c>
      <c r="EN27" s="522">
        <f>'Fiche Données'!EA35</f>
        <v>0</v>
      </c>
      <c r="EO27" s="522">
        <f>'Fiche Données'!EB35</f>
        <v>0</v>
      </c>
      <c r="EP27" s="522">
        <f>'Fiche Données'!EC35</f>
        <v>0</v>
      </c>
      <c r="EQ27" s="522">
        <f>'Fiche Données'!ED35</f>
        <v>0</v>
      </c>
      <c r="ER27" s="522">
        <f>'Fiche Données'!EE35</f>
        <v>0</v>
      </c>
      <c r="ES27" s="522">
        <f>'Fiche Données'!EF35</f>
        <v>0</v>
      </c>
      <c r="ET27" s="522">
        <f>'Fiche Données'!EG35</f>
        <v>0</v>
      </c>
      <c r="EU27" s="522">
        <f>'Fiche Données'!EH35</f>
        <v>0</v>
      </c>
      <c r="EV27" s="525">
        <f>'Fiche Données'!EI35</f>
        <v>0</v>
      </c>
    </row>
    <row r="28" spans="1:152" ht="22.5" customHeight="1" thickBot="1" x14ac:dyDescent="0.3">
      <c r="A28" s="565"/>
      <c r="B28" s="762"/>
      <c r="C28" s="763"/>
      <c r="D28" s="763"/>
      <c r="E28" s="763"/>
      <c r="F28" s="763"/>
      <c r="G28" s="763"/>
      <c r="H28" s="763"/>
      <c r="I28" s="763"/>
      <c r="J28" s="763"/>
      <c r="K28" s="764"/>
      <c r="L28" s="565"/>
      <c r="O28" s="734"/>
      <c r="P28" s="735"/>
      <c r="Q28" s="711" t="s">
        <v>185</v>
      </c>
      <c r="R28" s="712"/>
      <c r="S28" s="537">
        <f t="shared" si="0"/>
        <v>0</v>
      </c>
      <c r="T28" s="534">
        <f>'Fiche Données'!G36</f>
        <v>0</v>
      </c>
      <c r="U28" s="522">
        <f>'Fiche Données'!H36</f>
        <v>0</v>
      </c>
      <c r="V28" s="522">
        <f>'Fiche Données'!I36</f>
        <v>0</v>
      </c>
      <c r="W28" s="522">
        <f>'Fiche Données'!J36</f>
        <v>0</v>
      </c>
      <c r="X28" s="522">
        <f>'Fiche Données'!K36</f>
        <v>0</v>
      </c>
      <c r="Y28" s="522">
        <f>'Fiche Données'!L36</f>
        <v>0</v>
      </c>
      <c r="Z28" s="522">
        <f>'Fiche Données'!M36</f>
        <v>0</v>
      </c>
      <c r="AA28" s="522">
        <f>'Fiche Données'!N36</f>
        <v>0</v>
      </c>
      <c r="AB28" s="522">
        <f>'Fiche Données'!O36</f>
        <v>0</v>
      </c>
      <c r="AC28" s="522">
        <f>'Fiche Données'!P36</f>
        <v>0</v>
      </c>
      <c r="AD28" s="522">
        <f>'Fiche Données'!Q36</f>
        <v>0</v>
      </c>
      <c r="AE28" s="522">
        <f>'Fiche Données'!R36</f>
        <v>0</v>
      </c>
      <c r="AF28" s="522">
        <f>'Fiche Données'!S36</f>
        <v>0</v>
      </c>
      <c r="AG28" s="522">
        <f>'Fiche Données'!T36</f>
        <v>0</v>
      </c>
      <c r="AH28" s="522">
        <f>'Fiche Données'!U36</f>
        <v>0</v>
      </c>
      <c r="AI28" s="522">
        <f>'Fiche Données'!V36</f>
        <v>0</v>
      </c>
      <c r="AJ28" s="522">
        <f>'Fiche Données'!W36</f>
        <v>0</v>
      </c>
      <c r="AK28" s="522">
        <f>'Fiche Données'!X36</f>
        <v>0</v>
      </c>
      <c r="AL28" s="522">
        <f>'Fiche Données'!Y36</f>
        <v>0</v>
      </c>
      <c r="AM28" s="522">
        <f>'Fiche Données'!Z36</f>
        <v>0</v>
      </c>
      <c r="AN28" s="522">
        <f>'Fiche Données'!AA36</f>
        <v>0</v>
      </c>
      <c r="AO28" s="522">
        <f>'Fiche Données'!AB36</f>
        <v>0</v>
      </c>
      <c r="AP28" s="522">
        <f>'Fiche Données'!AC36</f>
        <v>0</v>
      </c>
      <c r="AQ28" s="522">
        <f>'Fiche Données'!AD36</f>
        <v>0</v>
      </c>
      <c r="AR28" s="522">
        <f>'Fiche Données'!AE36</f>
        <v>0</v>
      </c>
      <c r="AS28" s="522">
        <f>'Fiche Données'!AF36</f>
        <v>0</v>
      </c>
      <c r="AT28" s="522">
        <f>'Fiche Données'!AG36</f>
        <v>0</v>
      </c>
      <c r="AU28" s="522">
        <f>'Fiche Données'!AH36</f>
        <v>0</v>
      </c>
      <c r="AV28" s="522">
        <f>'Fiche Données'!AI36</f>
        <v>0</v>
      </c>
      <c r="AW28" s="522">
        <f>'Fiche Données'!AJ36</f>
        <v>0</v>
      </c>
      <c r="AX28" s="522">
        <f>'Fiche Données'!AK36</f>
        <v>0</v>
      </c>
      <c r="AY28" s="522">
        <f>'Fiche Données'!AL36</f>
        <v>0</v>
      </c>
      <c r="AZ28" s="522">
        <f>'Fiche Données'!AM36</f>
        <v>0</v>
      </c>
      <c r="BA28" s="522">
        <f>'Fiche Données'!AN36</f>
        <v>0</v>
      </c>
      <c r="BB28" s="522">
        <f>'Fiche Données'!AO36</f>
        <v>0</v>
      </c>
      <c r="BC28" s="522">
        <f>'Fiche Données'!AP36</f>
        <v>0</v>
      </c>
      <c r="BD28" s="522">
        <f>'Fiche Données'!AQ36</f>
        <v>0</v>
      </c>
      <c r="BE28" s="522">
        <f>'Fiche Données'!AR36</f>
        <v>0</v>
      </c>
      <c r="BF28" s="522">
        <f>'Fiche Données'!AS36</f>
        <v>0</v>
      </c>
      <c r="BG28" s="522">
        <f>'Fiche Données'!AT36</f>
        <v>0</v>
      </c>
      <c r="BH28" s="522">
        <f>'Fiche Données'!AU36</f>
        <v>0</v>
      </c>
      <c r="BI28" s="522">
        <f>'Fiche Données'!AV36</f>
        <v>0</v>
      </c>
      <c r="BJ28" s="522">
        <f>'Fiche Données'!AW36</f>
        <v>0</v>
      </c>
      <c r="BK28" s="522">
        <f>'Fiche Données'!AX36</f>
        <v>0</v>
      </c>
      <c r="BL28" s="522">
        <f>'Fiche Données'!AY36</f>
        <v>0</v>
      </c>
      <c r="BM28" s="522">
        <f>'Fiche Données'!AZ36</f>
        <v>0</v>
      </c>
      <c r="BN28" s="522">
        <f>'Fiche Données'!BA36</f>
        <v>0</v>
      </c>
      <c r="BO28" s="522">
        <f>'Fiche Données'!BB36</f>
        <v>0</v>
      </c>
      <c r="BP28" s="522">
        <f>'Fiche Données'!BC36</f>
        <v>0</v>
      </c>
      <c r="BQ28" s="522">
        <f>'Fiche Données'!BD36</f>
        <v>0</v>
      </c>
      <c r="BR28" s="522">
        <f>'Fiche Données'!BE36</f>
        <v>0</v>
      </c>
      <c r="BS28" s="522">
        <f>'Fiche Données'!BF36</f>
        <v>0</v>
      </c>
      <c r="BT28" s="522">
        <f>'Fiche Données'!BG36</f>
        <v>0</v>
      </c>
      <c r="BU28" s="522">
        <f>'Fiche Données'!BH36</f>
        <v>0</v>
      </c>
      <c r="BV28" s="522">
        <f>'Fiche Données'!BI36</f>
        <v>0</v>
      </c>
      <c r="BW28" s="522">
        <f>'Fiche Données'!BJ36</f>
        <v>0</v>
      </c>
      <c r="BX28" s="522">
        <f>'Fiche Données'!BK36</f>
        <v>0</v>
      </c>
      <c r="BY28" s="522">
        <f>'Fiche Données'!BL36</f>
        <v>0</v>
      </c>
      <c r="BZ28" s="522">
        <f>'Fiche Données'!BM36</f>
        <v>0</v>
      </c>
      <c r="CA28" s="522">
        <f>'Fiche Données'!BN36</f>
        <v>0</v>
      </c>
      <c r="CB28" s="522">
        <f>'Fiche Données'!BO36</f>
        <v>0</v>
      </c>
      <c r="CC28" s="522">
        <f>'Fiche Données'!BP36</f>
        <v>0</v>
      </c>
      <c r="CD28" s="522">
        <f>'Fiche Données'!BQ36</f>
        <v>0</v>
      </c>
      <c r="CE28" s="522">
        <f>'Fiche Données'!BR36</f>
        <v>0</v>
      </c>
      <c r="CF28" s="522">
        <f>'Fiche Données'!BS36</f>
        <v>0</v>
      </c>
      <c r="CG28" s="522">
        <f>'Fiche Données'!BT36</f>
        <v>0</v>
      </c>
      <c r="CH28" s="522">
        <f>'Fiche Données'!BU36</f>
        <v>0</v>
      </c>
      <c r="CI28" s="522">
        <f>'Fiche Données'!BV36</f>
        <v>0</v>
      </c>
      <c r="CJ28" s="522">
        <f>'Fiche Données'!BW36</f>
        <v>0</v>
      </c>
      <c r="CK28" s="522">
        <f>'Fiche Données'!BX36</f>
        <v>0</v>
      </c>
      <c r="CL28" s="522">
        <f>'Fiche Données'!BY36</f>
        <v>0</v>
      </c>
      <c r="CM28" s="522">
        <f>'Fiche Données'!BZ36</f>
        <v>0</v>
      </c>
      <c r="CN28" s="522">
        <f>'Fiche Données'!CA36</f>
        <v>0</v>
      </c>
      <c r="CO28" s="522">
        <f>'Fiche Données'!CB36</f>
        <v>0</v>
      </c>
      <c r="CP28" s="522">
        <f>'Fiche Données'!CC36</f>
        <v>0</v>
      </c>
      <c r="CQ28" s="522">
        <f>'Fiche Données'!CD36</f>
        <v>0</v>
      </c>
      <c r="CR28" s="522">
        <f>'Fiche Données'!CE36</f>
        <v>0</v>
      </c>
      <c r="CS28" s="522">
        <f>'Fiche Données'!CF36</f>
        <v>0</v>
      </c>
      <c r="CT28" s="522">
        <f>'Fiche Données'!CG36</f>
        <v>0</v>
      </c>
      <c r="CU28" s="522">
        <f>'Fiche Données'!CH36</f>
        <v>0</v>
      </c>
      <c r="CV28" s="522">
        <f>'Fiche Données'!CI36</f>
        <v>0</v>
      </c>
      <c r="CW28" s="522">
        <f>'Fiche Données'!CJ36</f>
        <v>0</v>
      </c>
      <c r="CX28" s="522">
        <f>'Fiche Données'!CK36</f>
        <v>0</v>
      </c>
      <c r="CY28" s="522">
        <f>'Fiche Données'!CL36</f>
        <v>0</v>
      </c>
      <c r="CZ28" s="522">
        <f>'Fiche Données'!CM36</f>
        <v>0</v>
      </c>
      <c r="DA28" s="522">
        <f>'Fiche Données'!CN36</f>
        <v>0</v>
      </c>
      <c r="DB28" s="522">
        <f>'Fiche Données'!CO36</f>
        <v>0</v>
      </c>
      <c r="DC28" s="522">
        <f>'Fiche Données'!CP36</f>
        <v>0</v>
      </c>
      <c r="DD28" s="522">
        <f>'Fiche Données'!CQ36</f>
        <v>0</v>
      </c>
      <c r="DE28" s="522">
        <f>'Fiche Données'!CR36</f>
        <v>0</v>
      </c>
      <c r="DF28" s="522">
        <f>'Fiche Données'!CS36</f>
        <v>0</v>
      </c>
      <c r="DG28" s="522">
        <f>'Fiche Données'!CT36</f>
        <v>0</v>
      </c>
      <c r="DH28" s="522">
        <f>'Fiche Données'!CU36</f>
        <v>0</v>
      </c>
      <c r="DI28" s="522">
        <f>'Fiche Données'!CV36</f>
        <v>0</v>
      </c>
      <c r="DJ28" s="522">
        <f>'Fiche Données'!CW36</f>
        <v>0</v>
      </c>
      <c r="DK28" s="522">
        <f>'Fiche Données'!CX36</f>
        <v>0</v>
      </c>
      <c r="DL28" s="522">
        <f>'Fiche Données'!CY36</f>
        <v>0</v>
      </c>
      <c r="DM28" s="522">
        <f>'Fiche Données'!CZ36</f>
        <v>0</v>
      </c>
      <c r="DN28" s="522">
        <f>'Fiche Données'!DA36</f>
        <v>0</v>
      </c>
      <c r="DO28" s="522">
        <f>'Fiche Données'!DB36</f>
        <v>0</v>
      </c>
      <c r="DP28" s="522">
        <f>'Fiche Données'!DC36</f>
        <v>0</v>
      </c>
      <c r="DQ28" s="522">
        <f>'Fiche Données'!DD36</f>
        <v>0</v>
      </c>
      <c r="DR28" s="522">
        <f>'Fiche Données'!DE36</f>
        <v>0</v>
      </c>
      <c r="DS28" s="522">
        <f>'Fiche Données'!DF36</f>
        <v>0</v>
      </c>
      <c r="DT28" s="522">
        <f>'Fiche Données'!DG36</f>
        <v>0</v>
      </c>
      <c r="DU28" s="522">
        <f>'Fiche Données'!DH36</f>
        <v>0</v>
      </c>
      <c r="DV28" s="522">
        <f>'Fiche Données'!DI36</f>
        <v>0</v>
      </c>
      <c r="DW28" s="522">
        <f>'Fiche Données'!DJ36</f>
        <v>0</v>
      </c>
      <c r="DX28" s="522">
        <f>'Fiche Données'!DK36</f>
        <v>0</v>
      </c>
      <c r="DY28" s="522">
        <f>'Fiche Données'!DL36</f>
        <v>0</v>
      </c>
      <c r="DZ28" s="522">
        <f>'Fiche Données'!DM36</f>
        <v>0</v>
      </c>
      <c r="EA28" s="522">
        <f>'Fiche Données'!DN36</f>
        <v>0</v>
      </c>
      <c r="EB28" s="522">
        <f>'Fiche Données'!DO36</f>
        <v>0</v>
      </c>
      <c r="EC28" s="522">
        <f>'Fiche Données'!DP36</f>
        <v>0</v>
      </c>
      <c r="ED28" s="522">
        <f>'Fiche Données'!DQ36</f>
        <v>0</v>
      </c>
      <c r="EE28" s="522">
        <f>'Fiche Données'!DR36</f>
        <v>0</v>
      </c>
      <c r="EF28" s="522">
        <f>'Fiche Données'!DS36</f>
        <v>0</v>
      </c>
      <c r="EG28" s="522">
        <f>'Fiche Données'!DT36</f>
        <v>0</v>
      </c>
      <c r="EH28" s="522">
        <f>'Fiche Données'!DU36</f>
        <v>0</v>
      </c>
      <c r="EI28" s="522">
        <f>'Fiche Données'!DV36</f>
        <v>0</v>
      </c>
      <c r="EJ28" s="522">
        <f>'Fiche Données'!DW36</f>
        <v>0</v>
      </c>
      <c r="EK28" s="522">
        <f>'Fiche Données'!DX36</f>
        <v>0</v>
      </c>
      <c r="EL28" s="522">
        <f>'Fiche Données'!DY36</f>
        <v>0</v>
      </c>
      <c r="EM28" s="522">
        <f>'Fiche Données'!DZ36</f>
        <v>0</v>
      </c>
      <c r="EN28" s="522">
        <f>'Fiche Données'!EA36</f>
        <v>0</v>
      </c>
      <c r="EO28" s="522">
        <f>'Fiche Données'!EB36</f>
        <v>0</v>
      </c>
      <c r="EP28" s="522">
        <f>'Fiche Données'!EC36</f>
        <v>0</v>
      </c>
      <c r="EQ28" s="522">
        <f>'Fiche Données'!ED36</f>
        <v>0</v>
      </c>
      <c r="ER28" s="522">
        <f>'Fiche Données'!EE36</f>
        <v>0</v>
      </c>
      <c r="ES28" s="522">
        <f>'Fiche Données'!EF36</f>
        <v>0</v>
      </c>
      <c r="ET28" s="522">
        <f>'Fiche Données'!EG36</f>
        <v>0</v>
      </c>
      <c r="EU28" s="522">
        <f>'Fiche Données'!EH36</f>
        <v>0</v>
      </c>
      <c r="EV28" s="525">
        <f>'Fiche Données'!EI36</f>
        <v>0</v>
      </c>
    </row>
    <row r="29" spans="1:152" ht="22.5" customHeight="1" x14ac:dyDescent="0.25">
      <c r="A29" s="565"/>
      <c r="B29" s="762"/>
      <c r="C29" s="763"/>
      <c r="D29" s="763"/>
      <c r="E29" s="763"/>
      <c r="F29" s="763"/>
      <c r="G29" s="763"/>
      <c r="H29" s="763"/>
      <c r="I29" s="763"/>
      <c r="J29" s="763"/>
      <c r="K29" s="764"/>
      <c r="L29" s="565"/>
      <c r="O29" s="736" t="s">
        <v>347</v>
      </c>
      <c r="P29" s="714"/>
      <c r="Q29" s="737" t="s">
        <v>270</v>
      </c>
      <c r="R29" s="719"/>
      <c r="S29" s="537">
        <f t="shared" si="0"/>
        <v>0</v>
      </c>
      <c r="T29" s="534">
        <f>'Fiche Données'!G37</f>
        <v>0</v>
      </c>
      <c r="U29" s="522">
        <f>'Fiche Données'!H37</f>
        <v>0</v>
      </c>
      <c r="V29" s="522">
        <f>'Fiche Données'!I37</f>
        <v>0</v>
      </c>
      <c r="W29" s="522">
        <f>'Fiche Données'!J37</f>
        <v>0</v>
      </c>
      <c r="X29" s="522">
        <f>'Fiche Données'!K37</f>
        <v>0</v>
      </c>
      <c r="Y29" s="522">
        <f>'Fiche Données'!L37</f>
        <v>0</v>
      </c>
      <c r="Z29" s="522">
        <f>'Fiche Données'!M37</f>
        <v>0</v>
      </c>
      <c r="AA29" s="522">
        <f>'Fiche Données'!N37</f>
        <v>0</v>
      </c>
      <c r="AB29" s="522">
        <f>'Fiche Données'!O37</f>
        <v>0</v>
      </c>
      <c r="AC29" s="522">
        <f>'Fiche Données'!P37</f>
        <v>0</v>
      </c>
      <c r="AD29" s="522">
        <f>'Fiche Données'!Q37</f>
        <v>0</v>
      </c>
      <c r="AE29" s="522">
        <f>'Fiche Données'!R37</f>
        <v>0</v>
      </c>
      <c r="AF29" s="522">
        <f>'Fiche Données'!S37</f>
        <v>0</v>
      </c>
      <c r="AG29" s="522">
        <f>'Fiche Données'!T37</f>
        <v>0</v>
      </c>
      <c r="AH29" s="522">
        <f>'Fiche Données'!U37</f>
        <v>0</v>
      </c>
      <c r="AI29" s="522">
        <f>'Fiche Données'!V37</f>
        <v>0</v>
      </c>
      <c r="AJ29" s="522">
        <f>'Fiche Données'!W37</f>
        <v>0</v>
      </c>
      <c r="AK29" s="522">
        <f>'Fiche Données'!X37</f>
        <v>0</v>
      </c>
      <c r="AL29" s="522">
        <f>'Fiche Données'!Y37</f>
        <v>0</v>
      </c>
      <c r="AM29" s="522">
        <f>'Fiche Données'!Z37</f>
        <v>0</v>
      </c>
      <c r="AN29" s="522">
        <f>'Fiche Données'!AA37</f>
        <v>0</v>
      </c>
      <c r="AO29" s="522">
        <f>'Fiche Données'!AB37</f>
        <v>0</v>
      </c>
      <c r="AP29" s="522">
        <f>'Fiche Données'!AC37</f>
        <v>0</v>
      </c>
      <c r="AQ29" s="522">
        <f>'Fiche Données'!AD37</f>
        <v>0</v>
      </c>
      <c r="AR29" s="522">
        <f>'Fiche Données'!AE37</f>
        <v>0</v>
      </c>
      <c r="AS29" s="522">
        <f>'Fiche Données'!AF37</f>
        <v>0</v>
      </c>
      <c r="AT29" s="522">
        <f>'Fiche Données'!AG37</f>
        <v>0</v>
      </c>
      <c r="AU29" s="522">
        <f>'Fiche Données'!AH37</f>
        <v>0</v>
      </c>
      <c r="AV29" s="522">
        <f>'Fiche Données'!AI37</f>
        <v>0</v>
      </c>
      <c r="AW29" s="522">
        <f>'Fiche Données'!AJ37</f>
        <v>0</v>
      </c>
      <c r="AX29" s="522">
        <f>'Fiche Données'!AK37</f>
        <v>0</v>
      </c>
      <c r="AY29" s="522">
        <f>'Fiche Données'!AL37</f>
        <v>0</v>
      </c>
      <c r="AZ29" s="522">
        <f>'Fiche Données'!AM37</f>
        <v>0</v>
      </c>
      <c r="BA29" s="522">
        <f>'Fiche Données'!AN37</f>
        <v>0</v>
      </c>
      <c r="BB29" s="522">
        <f>'Fiche Données'!AO37</f>
        <v>0</v>
      </c>
      <c r="BC29" s="522">
        <f>'Fiche Données'!AP37</f>
        <v>0</v>
      </c>
      <c r="BD29" s="522">
        <f>'Fiche Données'!AQ37</f>
        <v>0</v>
      </c>
      <c r="BE29" s="522">
        <f>'Fiche Données'!AR37</f>
        <v>0</v>
      </c>
      <c r="BF29" s="522">
        <f>'Fiche Données'!AS37</f>
        <v>0</v>
      </c>
      <c r="BG29" s="522">
        <f>'Fiche Données'!AT37</f>
        <v>0</v>
      </c>
      <c r="BH29" s="522">
        <f>'Fiche Données'!AU37</f>
        <v>0</v>
      </c>
      <c r="BI29" s="522">
        <f>'Fiche Données'!AV37</f>
        <v>0</v>
      </c>
      <c r="BJ29" s="522">
        <f>'Fiche Données'!AW37</f>
        <v>0</v>
      </c>
      <c r="BK29" s="522">
        <f>'Fiche Données'!AX37</f>
        <v>0</v>
      </c>
      <c r="BL29" s="522">
        <f>'Fiche Données'!AY37</f>
        <v>0</v>
      </c>
      <c r="BM29" s="522">
        <f>'Fiche Données'!AZ37</f>
        <v>0</v>
      </c>
      <c r="BN29" s="522">
        <f>'Fiche Données'!BA37</f>
        <v>0</v>
      </c>
      <c r="BO29" s="522">
        <f>'Fiche Données'!BB37</f>
        <v>0</v>
      </c>
      <c r="BP29" s="522">
        <f>'Fiche Données'!BC37</f>
        <v>0</v>
      </c>
      <c r="BQ29" s="522">
        <f>'Fiche Données'!BD37</f>
        <v>0</v>
      </c>
      <c r="BR29" s="522">
        <f>'Fiche Données'!BE37</f>
        <v>0</v>
      </c>
      <c r="BS29" s="522">
        <f>'Fiche Données'!BF37</f>
        <v>0</v>
      </c>
      <c r="BT29" s="522">
        <f>'Fiche Données'!BG37</f>
        <v>0</v>
      </c>
      <c r="BU29" s="522">
        <f>'Fiche Données'!BH37</f>
        <v>0</v>
      </c>
      <c r="BV29" s="522">
        <f>'Fiche Données'!BI37</f>
        <v>0</v>
      </c>
      <c r="BW29" s="522">
        <f>'Fiche Données'!BJ37</f>
        <v>0</v>
      </c>
      <c r="BX29" s="522">
        <f>'Fiche Données'!BK37</f>
        <v>0</v>
      </c>
      <c r="BY29" s="522">
        <f>'Fiche Données'!BL37</f>
        <v>0</v>
      </c>
      <c r="BZ29" s="522">
        <f>'Fiche Données'!BM37</f>
        <v>0</v>
      </c>
      <c r="CA29" s="522">
        <f>'Fiche Données'!BN37</f>
        <v>0</v>
      </c>
      <c r="CB29" s="522">
        <f>'Fiche Données'!BO37</f>
        <v>0</v>
      </c>
      <c r="CC29" s="522">
        <f>'Fiche Données'!BP37</f>
        <v>0</v>
      </c>
      <c r="CD29" s="522">
        <f>'Fiche Données'!BQ37</f>
        <v>0</v>
      </c>
      <c r="CE29" s="522">
        <f>'Fiche Données'!BR37</f>
        <v>0</v>
      </c>
      <c r="CF29" s="522">
        <f>'Fiche Données'!BS37</f>
        <v>0</v>
      </c>
      <c r="CG29" s="522">
        <f>'Fiche Données'!BT37</f>
        <v>0</v>
      </c>
      <c r="CH29" s="522">
        <f>'Fiche Données'!BU37</f>
        <v>0</v>
      </c>
      <c r="CI29" s="522">
        <f>'Fiche Données'!BV37</f>
        <v>0</v>
      </c>
      <c r="CJ29" s="522">
        <f>'Fiche Données'!BW37</f>
        <v>0</v>
      </c>
      <c r="CK29" s="522">
        <f>'Fiche Données'!BX37</f>
        <v>0</v>
      </c>
      <c r="CL29" s="522">
        <f>'Fiche Données'!BY37</f>
        <v>0</v>
      </c>
      <c r="CM29" s="522">
        <f>'Fiche Données'!BZ37</f>
        <v>0</v>
      </c>
      <c r="CN29" s="522">
        <f>'Fiche Données'!CA37</f>
        <v>0</v>
      </c>
      <c r="CO29" s="522">
        <f>'Fiche Données'!CB37</f>
        <v>0</v>
      </c>
      <c r="CP29" s="522">
        <f>'Fiche Données'!CC37</f>
        <v>0</v>
      </c>
      <c r="CQ29" s="522">
        <f>'Fiche Données'!CD37</f>
        <v>0</v>
      </c>
      <c r="CR29" s="522">
        <f>'Fiche Données'!CE37</f>
        <v>0</v>
      </c>
      <c r="CS29" s="522">
        <f>'Fiche Données'!CF37</f>
        <v>0</v>
      </c>
      <c r="CT29" s="522">
        <f>'Fiche Données'!CG37</f>
        <v>0</v>
      </c>
      <c r="CU29" s="522">
        <f>'Fiche Données'!CH37</f>
        <v>0</v>
      </c>
      <c r="CV29" s="522">
        <f>'Fiche Données'!CI37</f>
        <v>0</v>
      </c>
      <c r="CW29" s="522">
        <f>'Fiche Données'!CJ37</f>
        <v>0</v>
      </c>
      <c r="CX29" s="522">
        <f>'Fiche Données'!CK37</f>
        <v>0</v>
      </c>
      <c r="CY29" s="522">
        <f>'Fiche Données'!CL37</f>
        <v>0</v>
      </c>
      <c r="CZ29" s="522">
        <f>'Fiche Données'!CM37</f>
        <v>0</v>
      </c>
      <c r="DA29" s="522">
        <f>'Fiche Données'!CN37</f>
        <v>0</v>
      </c>
      <c r="DB29" s="522">
        <f>'Fiche Données'!CO37</f>
        <v>0</v>
      </c>
      <c r="DC29" s="522">
        <f>'Fiche Données'!CP37</f>
        <v>0</v>
      </c>
      <c r="DD29" s="522">
        <f>'Fiche Données'!CQ37</f>
        <v>0</v>
      </c>
      <c r="DE29" s="522">
        <f>'Fiche Données'!CR37</f>
        <v>0</v>
      </c>
      <c r="DF29" s="522">
        <f>'Fiche Données'!CS37</f>
        <v>0</v>
      </c>
      <c r="DG29" s="522">
        <f>'Fiche Données'!CT37</f>
        <v>0</v>
      </c>
      <c r="DH29" s="522">
        <f>'Fiche Données'!CU37</f>
        <v>0</v>
      </c>
      <c r="DI29" s="522">
        <f>'Fiche Données'!CV37</f>
        <v>0</v>
      </c>
      <c r="DJ29" s="522">
        <f>'Fiche Données'!CW37</f>
        <v>0</v>
      </c>
      <c r="DK29" s="522">
        <f>'Fiche Données'!CX37</f>
        <v>0</v>
      </c>
      <c r="DL29" s="522">
        <f>'Fiche Données'!CY37</f>
        <v>0</v>
      </c>
      <c r="DM29" s="522">
        <f>'Fiche Données'!CZ37</f>
        <v>0</v>
      </c>
      <c r="DN29" s="522">
        <f>'Fiche Données'!DA37</f>
        <v>0</v>
      </c>
      <c r="DO29" s="522">
        <f>'Fiche Données'!DB37</f>
        <v>0</v>
      </c>
      <c r="DP29" s="522">
        <f>'Fiche Données'!DC37</f>
        <v>0</v>
      </c>
      <c r="DQ29" s="522">
        <f>'Fiche Données'!DD37</f>
        <v>0</v>
      </c>
      <c r="DR29" s="522">
        <f>'Fiche Données'!DE37</f>
        <v>0</v>
      </c>
      <c r="DS29" s="522">
        <f>'Fiche Données'!DF37</f>
        <v>0</v>
      </c>
      <c r="DT29" s="522">
        <f>'Fiche Données'!DG37</f>
        <v>0</v>
      </c>
      <c r="DU29" s="522">
        <f>'Fiche Données'!DH37</f>
        <v>0</v>
      </c>
      <c r="DV29" s="522">
        <f>'Fiche Données'!DI37</f>
        <v>0</v>
      </c>
      <c r="DW29" s="522">
        <f>'Fiche Données'!DJ37</f>
        <v>0</v>
      </c>
      <c r="DX29" s="522">
        <f>'Fiche Données'!DK37</f>
        <v>0</v>
      </c>
      <c r="DY29" s="522">
        <f>'Fiche Données'!DL37</f>
        <v>0</v>
      </c>
      <c r="DZ29" s="522">
        <f>'Fiche Données'!DM37</f>
        <v>0</v>
      </c>
      <c r="EA29" s="522">
        <f>'Fiche Données'!DN37</f>
        <v>0</v>
      </c>
      <c r="EB29" s="522">
        <f>'Fiche Données'!DO37</f>
        <v>0</v>
      </c>
      <c r="EC29" s="522">
        <f>'Fiche Données'!DP37</f>
        <v>0</v>
      </c>
      <c r="ED29" s="522">
        <f>'Fiche Données'!DQ37</f>
        <v>0</v>
      </c>
      <c r="EE29" s="522">
        <f>'Fiche Données'!DR37</f>
        <v>0</v>
      </c>
      <c r="EF29" s="522">
        <f>'Fiche Données'!DS37</f>
        <v>0</v>
      </c>
      <c r="EG29" s="522">
        <f>'Fiche Données'!DT37</f>
        <v>0</v>
      </c>
      <c r="EH29" s="522">
        <f>'Fiche Données'!DU37</f>
        <v>0</v>
      </c>
      <c r="EI29" s="522">
        <f>'Fiche Données'!DV37</f>
        <v>0</v>
      </c>
      <c r="EJ29" s="522">
        <f>'Fiche Données'!DW37</f>
        <v>0</v>
      </c>
      <c r="EK29" s="522">
        <f>'Fiche Données'!DX37</f>
        <v>0</v>
      </c>
      <c r="EL29" s="522">
        <f>'Fiche Données'!DY37</f>
        <v>0</v>
      </c>
      <c r="EM29" s="522">
        <f>'Fiche Données'!DZ37</f>
        <v>0</v>
      </c>
      <c r="EN29" s="522">
        <f>'Fiche Données'!EA37</f>
        <v>0</v>
      </c>
      <c r="EO29" s="522">
        <f>'Fiche Données'!EB37</f>
        <v>0</v>
      </c>
      <c r="EP29" s="522">
        <f>'Fiche Données'!EC37</f>
        <v>0</v>
      </c>
      <c r="EQ29" s="522">
        <f>'Fiche Données'!ED37</f>
        <v>0</v>
      </c>
      <c r="ER29" s="522">
        <f>'Fiche Données'!EE37</f>
        <v>0</v>
      </c>
      <c r="ES29" s="522">
        <f>'Fiche Données'!EF37</f>
        <v>0</v>
      </c>
      <c r="ET29" s="522">
        <f>'Fiche Données'!EG37</f>
        <v>0</v>
      </c>
      <c r="EU29" s="522">
        <f>'Fiche Données'!EH37</f>
        <v>0</v>
      </c>
      <c r="EV29" s="525">
        <f>'Fiche Données'!EI37</f>
        <v>0</v>
      </c>
    </row>
    <row r="30" spans="1:152" ht="22.5" customHeight="1" x14ac:dyDescent="0.25">
      <c r="A30" s="565"/>
      <c r="B30" s="762"/>
      <c r="C30" s="763"/>
      <c r="D30" s="763"/>
      <c r="E30" s="763"/>
      <c r="F30" s="763"/>
      <c r="G30" s="763"/>
      <c r="H30" s="763"/>
      <c r="I30" s="763"/>
      <c r="J30" s="763"/>
      <c r="K30" s="764"/>
      <c r="L30" s="565"/>
      <c r="O30" s="715"/>
      <c r="P30" s="716"/>
      <c r="Q30" s="721" t="s">
        <v>269</v>
      </c>
      <c r="R30" s="722"/>
      <c r="S30" s="537">
        <f t="shared" si="0"/>
        <v>0</v>
      </c>
      <c r="T30" s="534">
        <f>'Fiche Données'!G38</f>
        <v>0</v>
      </c>
      <c r="U30" s="522">
        <f>'Fiche Données'!H38</f>
        <v>0</v>
      </c>
      <c r="V30" s="522">
        <f>'Fiche Données'!I38</f>
        <v>0</v>
      </c>
      <c r="W30" s="522">
        <f>'Fiche Données'!J38</f>
        <v>0</v>
      </c>
      <c r="X30" s="522">
        <f>'Fiche Données'!K38</f>
        <v>0</v>
      </c>
      <c r="Y30" s="522">
        <f>'Fiche Données'!L38</f>
        <v>0</v>
      </c>
      <c r="Z30" s="522">
        <f>'Fiche Données'!M38</f>
        <v>0</v>
      </c>
      <c r="AA30" s="522">
        <f>'Fiche Données'!N38</f>
        <v>0</v>
      </c>
      <c r="AB30" s="522">
        <f>'Fiche Données'!O38</f>
        <v>0</v>
      </c>
      <c r="AC30" s="522">
        <f>'Fiche Données'!P38</f>
        <v>0</v>
      </c>
      <c r="AD30" s="522">
        <f>'Fiche Données'!Q38</f>
        <v>0</v>
      </c>
      <c r="AE30" s="522">
        <f>'Fiche Données'!R38</f>
        <v>0</v>
      </c>
      <c r="AF30" s="522">
        <f>'Fiche Données'!S38</f>
        <v>0</v>
      </c>
      <c r="AG30" s="522">
        <f>'Fiche Données'!T38</f>
        <v>0</v>
      </c>
      <c r="AH30" s="522">
        <f>'Fiche Données'!U38</f>
        <v>0</v>
      </c>
      <c r="AI30" s="522">
        <f>'Fiche Données'!V38</f>
        <v>0</v>
      </c>
      <c r="AJ30" s="522">
        <f>'Fiche Données'!W38</f>
        <v>0</v>
      </c>
      <c r="AK30" s="522">
        <f>'Fiche Données'!X38</f>
        <v>0</v>
      </c>
      <c r="AL30" s="522">
        <f>'Fiche Données'!Y38</f>
        <v>0</v>
      </c>
      <c r="AM30" s="522">
        <f>'Fiche Données'!Z38</f>
        <v>0</v>
      </c>
      <c r="AN30" s="522">
        <f>'Fiche Données'!AA38</f>
        <v>0</v>
      </c>
      <c r="AO30" s="522">
        <f>'Fiche Données'!AB38</f>
        <v>0</v>
      </c>
      <c r="AP30" s="522">
        <f>'Fiche Données'!AC38</f>
        <v>0</v>
      </c>
      <c r="AQ30" s="522">
        <f>'Fiche Données'!AD38</f>
        <v>0</v>
      </c>
      <c r="AR30" s="522">
        <f>'Fiche Données'!AE38</f>
        <v>0</v>
      </c>
      <c r="AS30" s="522">
        <f>'Fiche Données'!AF38</f>
        <v>0</v>
      </c>
      <c r="AT30" s="522">
        <f>'Fiche Données'!AG38</f>
        <v>0</v>
      </c>
      <c r="AU30" s="522">
        <f>'Fiche Données'!AH38</f>
        <v>0</v>
      </c>
      <c r="AV30" s="522">
        <f>'Fiche Données'!AI38</f>
        <v>0</v>
      </c>
      <c r="AW30" s="522">
        <f>'Fiche Données'!AJ38</f>
        <v>0</v>
      </c>
      <c r="AX30" s="522">
        <f>'Fiche Données'!AK38</f>
        <v>0</v>
      </c>
      <c r="AY30" s="522">
        <f>'Fiche Données'!AL38</f>
        <v>0</v>
      </c>
      <c r="AZ30" s="522">
        <f>'Fiche Données'!AM38</f>
        <v>0</v>
      </c>
      <c r="BA30" s="522">
        <f>'Fiche Données'!AN38</f>
        <v>0</v>
      </c>
      <c r="BB30" s="522">
        <f>'Fiche Données'!AO38</f>
        <v>0</v>
      </c>
      <c r="BC30" s="522">
        <f>'Fiche Données'!AP38</f>
        <v>0</v>
      </c>
      <c r="BD30" s="522">
        <f>'Fiche Données'!AQ38</f>
        <v>0</v>
      </c>
      <c r="BE30" s="522">
        <f>'Fiche Données'!AR38</f>
        <v>0</v>
      </c>
      <c r="BF30" s="522">
        <f>'Fiche Données'!AS38</f>
        <v>0</v>
      </c>
      <c r="BG30" s="522">
        <f>'Fiche Données'!AT38</f>
        <v>0</v>
      </c>
      <c r="BH30" s="522">
        <f>'Fiche Données'!AU38</f>
        <v>0</v>
      </c>
      <c r="BI30" s="522">
        <f>'Fiche Données'!AV38</f>
        <v>0</v>
      </c>
      <c r="BJ30" s="522">
        <f>'Fiche Données'!AW38</f>
        <v>0</v>
      </c>
      <c r="BK30" s="522">
        <f>'Fiche Données'!AX38</f>
        <v>0</v>
      </c>
      <c r="BL30" s="522">
        <f>'Fiche Données'!AY38</f>
        <v>0</v>
      </c>
      <c r="BM30" s="522">
        <f>'Fiche Données'!AZ38</f>
        <v>0</v>
      </c>
      <c r="BN30" s="522">
        <f>'Fiche Données'!BA38</f>
        <v>0</v>
      </c>
      <c r="BO30" s="522">
        <f>'Fiche Données'!BB38</f>
        <v>0</v>
      </c>
      <c r="BP30" s="522">
        <f>'Fiche Données'!BC38</f>
        <v>0</v>
      </c>
      <c r="BQ30" s="522">
        <f>'Fiche Données'!BD38</f>
        <v>0</v>
      </c>
      <c r="BR30" s="522">
        <f>'Fiche Données'!BE38</f>
        <v>0</v>
      </c>
      <c r="BS30" s="522">
        <f>'Fiche Données'!BF38</f>
        <v>0</v>
      </c>
      <c r="BT30" s="522">
        <f>'Fiche Données'!BG38</f>
        <v>0</v>
      </c>
      <c r="BU30" s="522">
        <f>'Fiche Données'!BH38</f>
        <v>0</v>
      </c>
      <c r="BV30" s="522">
        <f>'Fiche Données'!BI38</f>
        <v>0</v>
      </c>
      <c r="BW30" s="522">
        <f>'Fiche Données'!BJ38</f>
        <v>0</v>
      </c>
      <c r="BX30" s="522">
        <f>'Fiche Données'!BK38</f>
        <v>0</v>
      </c>
      <c r="BY30" s="522">
        <f>'Fiche Données'!BL38</f>
        <v>0</v>
      </c>
      <c r="BZ30" s="522">
        <f>'Fiche Données'!BM38</f>
        <v>0</v>
      </c>
      <c r="CA30" s="522">
        <f>'Fiche Données'!BN38</f>
        <v>0</v>
      </c>
      <c r="CB30" s="522">
        <f>'Fiche Données'!BO38</f>
        <v>0</v>
      </c>
      <c r="CC30" s="522">
        <f>'Fiche Données'!BP38</f>
        <v>0</v>
      </c>
      <c r="CD30" s="522">
        <f>'Fiche Données'!BQ38</f>
        <v>0</v>
      </c>
      <c r="CE30" s="522">
        <f>'Fiche Données'!BR38</f>
        <v>0</v>
      </c>
      <c r="CF30" s="522">
        <f>'Fiche Données'!BS38</f>
        <v>0</v>
      </c>
      <c r="CG30" s="522">
        <f>'Fiche Données'!BT38</f>
        <v>0</v>
      </c>
      <c r="CH30" s="522">
        <f>'Fiche Données'!BU38</f>
        <v>0</v>
      </c>
      <c r="CI30" s="522">
        <f>'Fiche Données'!BV38</f>
        <v>0</v>
      </c>
      <c r="CJ30" s="522">
        <f>'Fiche Données'!BW38</f>
        <v>0</v>
      </c>
      <c r="CK30" s="522">
        <f>'Fiche Données'!BX38</f>
        <v>0</v>
      </c>
      <c r="CL30" s="522">
        <f>'Fiche Données'!BY38</f>
        <v>0</v>
      </c>
      <c r="CM30" s="522">
        <f>'Fiche Données'!BZ38</f>
        <v>0</v>
      </c>
      <c r="CN30" s="522">
        <f>'Fiche Données'!CA38</f>
        <v>0</v>
      </c>
      <c r="CO30" s="522">
        <f>'Fiche Données'!CB38</f>
        <v>0</v>
      </c>
      <c r="CP30" s="522">
        <f>'Fiche Données'!CC38</f>
        <v>0</v>
      </c>
      <c r="CQ30" s="522">
        <f>'Fiche Données'!CD38</f>
        <v>0</v>
      </c>
      <c r="CR30" s="522">
        <f>'Fiche Données'!CE38</f>
        <v>0</v>
      </c>
      <c r="CS30" s="522">
        <f>'Fiche Données'!CF38</f>
        <v>0</v>
      </c>
      <c r="CT30" s="522">
        <f>'Fiche Données'!CG38</f>
        <v>0</v>
      </c>
      <c r="CU30" s="522">
        <f>'Fiche Données'!CH38</f>
        <v>0</v>
      </c>
      <c r="CV30" s="522">
        <f>'Fiche Données'!CI38</f>
        <v>0</v>
      </c>
      <c r="CW30" s="522">
        <f>'Fiche Données'!CJ38</f>
        <v>0</v>
      </c>
      <c r="CX30" s="522">
        <f>'Fiche Données'!CK38</f>
        <v>0</v>
      </c>
      <c r="CY30" s="522">
        <f>'Fiche Données'!CL38</f>
        <v>0</v>
      </c>
      <c r="CZ30" s="522">
        <f>'Fiche Données'!CM38</f>
        <v>0</v>
      </c>
      <c r="DA30" s="522">
        <f>'Fiche Données'!CN38</f>
        <v>0</v>
      </c>
      <c r="DB30" s="522">
        <f>'Fiche Données'!CO38</f>
        <v>0</v>
      </c>
      <c r="DC30" s="522">
        <f>'Fiche Données'!CP38</f>
        <v>0</v>
      </c>
      <c r="DD30" s="522">
        <f>'Fiche Données'!CQ38</f>
        <v>0</v>
      </c>
      <c r="DE30" s="522">
        <f>'Fiche Données'!CR38</f>
        <v>0</v>
      </c>
      <c r="DF30" s="522">
        <f>'Fiche Données'!CS38</f>
        <v>0</v>
      </c>
      <c r="DG30" s="522">
        <f>'Fiche Données'!CT38</f>
        <v>0</v>
      </c>
      <c r="DH30" s="522">
        <f>'Fiche Données'!CU38</f>
        <v>0</v>
      </c>
      <c r="DI30" s="522">
        <f>'Fiche Données'!CV38</f>
        <v>0</v>
      </c>
      <c r="DJ30" s="522">
        <f>'Fiche Données'!CW38</f>
        <v>0</v>
      </c>
      <c r="DK30" s="522">
        <f>'Fiche Données'!CX38</f>
        <v>0</v>
      </c>
      <c r="DL30" s="522">
        <f>'Fiche Données'!CY38</f>
        <v>0</v>
      </c>
      <c r="DM30" s="522">
        <f>'Fiche Données'!CZ38</f>
        <v>0</v>
      </c>
      <c r="DN30" s="522">
        <f>'Fiche Données'!DA38</f>
        <v>0</v>
      </c>
      <c r="DO30" s="522">
        <f>'Fiche Données'!DB38</f>
        <v>0</v>
      </c>
      <c r="DP30" s="522">
        <f>'Fiche Données'!DC38</f>
        <v>0</v>
      </c>
      <c r="DQ30" s="522">
        <f>'Fiche Données'!DD38</f>
        <v>0</v>
      </c>
      <c r="DR30" s="522">
        <f>'Fiche Données'!DE38</f>
        <v>0</v>
      </c>
      <c r="DS30" s="522">
        <f>'Fiche Données'!DF38</f>
        <v>0</v>
      </c>
      <c r="DT30" s="522">
        <f>'Fiche Données'!DG38</f>
        <v>0</v>
      </c>
      <c r="DU30" s="522">
        <f>'Fiche Données'!DH38</f>
        <v>0</v>
      </c>
      <c r="DV30" s="522">
        <f>'Fiche Données'!DI38</f>
        <v>0</v>
      </c>
      <c r="DW30" s="522">
        <f>'Fiche Données'!DJ38</f>
        <v>0</v>
      </c>
      <c r="DX30" s="522">
        <f>'Fiche Données'!DK38</f>
        <v>0</v>
      </c>
      <c r="DY30" s="522">
        <f>'Fiche Données'!DL38</f>
        <v>0</v>
      </c>
      <c r="DZ30" s="522">
        <f>'Fiche Données'!DM38</f>
        <v>0</v>
      </c>
      <c r="EA30" s="522">
        <f>'Fiche Données'!DN38</f>
        <v>0</v>
      </c>
      <c r="EB30" s="522">
        <f>'Fiche Données'!DO38</f>
        <v>0</v>
      </c>
      <c r="EC30" s="522">
        <f>'Fiche Données'!DP38</f>
        <v>0</v>
      </c>
      <c r="ED30" s="522">
        <f>'Fiche Données'!DQ38</f>
        <v>0</v>
      </c>
      <c r="EE30" s="522">
        <f>'Fiche Données'!DR38</f>
        <v>0</v>
      </c>
      <c r="EF30" s="522">
        <f>'Fiche Données'!DS38</f>
        <v>0</v>
      </c>
      <c r="EG30" s="522">
        <f>'Fiche Données'!DT38</f>
        <v>0</v>
      </c>
      <c r="EH30" s="522">
        <f>'Fiche Données'!DU38</f>
        <v>0</v>
      </c>
      <c r="EI30" s="522">
        <f>'Fiche Données'!DV38</f>
        <v>0</v>
      </c>
      <c r="EJ30" s="522">
        <f>'Fiche Données'!DW38</f>
        <v>0</v>
      </c>
      <c r="EK30" s="522">
        <f>'Fiche Données'!DX38</f>
        <v>0</v>
      </c>
      <c r="EL30" s="522">
        <f>'Fiche Données'!DY38</f>
        <v>0</v>
      </c>
      <c r="EM30" s="522">
        <f>'Fiche Données'!DZ38</f>
        <v>0</v>
      </c>
      <c r="EN30" s="522">
        <f>'Fiche Données'!EA38</f>
        <v>0</v>
      </c>
      <c r="EO30" s="522">
        <f>'Fiche Données'!EB38</f>
        <v>0</v>
      </c>
      <c r="EP30" s="522">
        <f>'Fiche Données'!EC38</f>
        <v>0</v>
      </c>
      <c r="EQ30" s="522">
        <f>'Fiche Données'!ED38</f>
        <v>0</v>
      </c>
      <c r="ER30" s="522">
        <f>'Fiche Données'!EE38</f>
        <v>0</v>
      </c>
      <c r="ES30" s="522">
        <f>'Fiche Données'!EF38</f>
        <v>0</v>
      </c>
      <c r="ET30" s="522">
        <f>'Fiche Données'!EG38</f>
        <v>0</v>
      </c>
      <c r="EU30" s="522">
        <f>'Fiche Données'!EH38</f>
        <v>0</v>
      </c>
      <c r="EV30" s="525">
        <f>'Fiche Données'!EI38</f>
        <v>0</v>
      </c>
    </row>
    <row r="31" spans="1:152" ht="22.5" customHeight="1" thickBot="1" x14ac:dyDescent="0.3">
      <c r="A31" s="565"/>
      <c r="B31" s="762"/>
      <c r="C31" s="763"/>
      <c r="D31" s="763"/>
      <c r="E31" s="763"/>
      <c r="F31" s="763"/>
      <c r="G31" s="763"/>
      <c r="H31" s="763"/>
      <c r="I31" s="763"/>
      <c r="J31" s="763"/>
      <c r="K31" s="764"/>
      <c r="L31" s="565"/>
      <c r="O31" s="717"/>
      <c r="P31" s="718"/>
      <c r="Q31" s="738" t="s">
        <v>185</v>
      </c>
      <c r="R31" s="711"/>
      <c r="S31" s="537">
        <f t="shared" si="0"/>
        <v>0</v>
      </c>
      <c r="T31" s="534">
        <f>'Fiche Données'!G39</f>
        <v>0</v>
      </c>
      <c r="U31" s="522">
        <f>'Fiche Données'!H39</f>
        <v>0</v>
      </c>
      <c r="V31" s="522">
        <f>'Fiche Données'!I39</f>
        <v>0</v>
      </c>
      <c r="W31" s="522">
        <f>'Fiche Données'!J39</f>
        <v>0</v>
      </c>
      <c r="X31" s="522">
        <f>'Fiche Données'!K39</f>
        <v>0</v>
      </c>
      <c r="Y31" s="522">
        <f>'Fiche Données'!L39</f>
        <v>0</v>
      </c>
      <c r="Z31" s="522">
        <f>'Fiche Données'!M39</f>
        <v>0</v>
      </c>
      <c r="AA31" s="522">
        <f>'Fiche Données'!N39</f>
        <v>0</v>
      </c>
      <c r="AB31" s="522">
        <f>'Fiche Données'!O39</f>
        <v>0</v>
      </c>
      <c r="AC31" s="522">
        <f>'Fiche Données'!P39</f>
        <v>0</v>
      </c>
      <c r="AD31" s="522">
        <f>'Fiche Données'!Q39</f>
        <v>0</v>
      </c>
      <c r="AE31" s="522">
        <f>'Fiche Données'!R39</f>
        <v>0</v>
      </c>
      <c r="AF31" s="522">
        <f>'Fiche Données'!S39</f>
        <v>0</v>
      </c>
      <c r="AG31" s="522">
        <f>'Fiche Données'!T39</f>
        <v>0</v>
      </c>
      <c r="AH31" s="522">
        <f>'Fiche Données'!U39</f>
        <v>0</v>
      </c>
      <c r="AI31" s="522">
        <f>'Fiche Données'!V39</f>
        <v>0</v>
      </c>
      <c r="AJ31" s="522">
        <f>'Fiche Données'!W39</f>
        <v>0</v>
      </c>
      <c r="AK31" s="522">
        <f>'Fiche Données'!X39</f>
        <v>0</v>
      </c>
      <c r="AL31" s="522">
        <f>'Fiche Données'!Y39</f>
        <v>0</v>
      </c>
      <c r="AM31" s="522">
        <f>'Fiche Données'!Z39</f>
        <v>0</v>
      </c>
      <c r="AN31" s="522">
        <f>'Fiche Données'!AA39</f>
        <v>0</v>
      </c>
      <c r="AO31" s="522">
        <f>'Fiche Données'!AB39</f>
        <v>0</v>
      </c>
      <c r="AP31" s="522">
        <f>'Fiche Données'!AC39</f>
        <v>0</v>
      </c>
      <c r="AQ31" s="522">
        <f>'Fiche Données'!AD39</f>
        <v>0</v>
      </c>
      <c r="AR31" s="522">
        <f>'Fiche Données'!AE39</f>
        <v>0</v>
      </c>
      <c r="AS31" s="522">
        <f>'Fiche Données'!AF39</f>
        <v>0</v>
      </c>
      <c r="AT31" s="522">
        <f>'Fiche Données'!AG39</f>
        <v>0</v>
      </c>
      <c r="AU31" s="522">
        <f>'Fiche Données'!AH39</f>
        <v>0</v>
      </c>
      <c r="AV31" s="522">
        <f>'Fiche Données'!AI39</f>
        <v>0</v>
      </c>
      <c r="AW31" s="522">
        <f>'Fiche Données'!AJ39</f>
        <v>0</v>
      </c>
      <c r="AX31" s="522">
        <f>'Fiche Données'!AK39</f>
        <v>0</v>
      </c>
      <c r="AY31" s="522">
        <f>'Fiche Données'!AL39</f>
        <v>0</v>
      </c>
      <c r="AZ31" s="522">
        <f>'Fiche Données'!AM39</f>
        <v>0</v>
      </c>
      <c r="BA31" s="522">
        <f>'Fiche Données'!AN39</f>
        <v>0</v>
      </c>
      <c r="BB31" s="522">
        <f>'Fiche Données'!AO39</f>
        <v>0</v>
      </c>
      <c r="BC31" s="522">
        <f>'Fiche Données'!AP39</f>
        <v>0</v>
      </c>
      <c r="BD31" s="522">
        <f>'Fiche Données'!AQ39</f>
        <v>0</v>
      </c>
      <c r="BE31" s="522">
        <f>'Fiche Données'!AR39</f>
        <v>0</v>
      </c>
      <c r="BF31" s="522">
        <f>'Fiche Données'!AS39</f>
        <v>0</v>
      </c>
      <c r="BG31" s="522">
        <f>'Fiche Données'!AT39</f>
        <v>0</v>
      </c>
      <c r="BH31" s="522">
        <f>'Fiche Données'!AU39</f>
        <v>0</v>
      </c>
      <c r="BI31" s="522">
        <f>'Fiche Données'!AV39</f>
        <v>0</v>
      </c>
      <c r="BJ31" s="522">
        <f>'Fiche Données'!AW39</f>
        <v>0</v>
      </c>
      <c r="BK31" s="522">
        <f>'Fiche Données'!AX39</f>
        <v>0</v>
      </c>
      <c r="BL31" s="522">
        <f>'Fiche Données'!AY39</f>
        <v>0</v>
      </c>
      <c r="BM31" s="522">
        <f>'Fiche Données'!AZ39</f>
        <v>0</v>
      </c>
      <c r="BN31" s="522">
        <f>'Fiche Données'!BA39</f>
        <v>0</v>
      </c>
      <c r="BO31" s="522">
        <f>'Fiche Données'!BB39</f>
        <v>0</v>
      </c>
      <c r="BP31" s="522">
        <f>'Fiche Données'!BC39</f>
        <v>0</v>
      </c>
      <c r="BQ31" s="522">
        <f>'Fiche Données'!BD39</f>
        <v>0</v>
      </c>
      <c r="BR31" s="522">
        <f>'Fiche Données'!BE39</f>
        <v>0</v>
      </c>
      <c r="BS31" s="522">
        <f>'Fiche Données'!BF39</f>
        <v>0</v>
      </c>
      <c r="BT31" s="522">
        <f>'Fiche Données'!BG39</f>
        <v>0</v>
      </c>
      <c r="BU31" s="522">
        <f>'Fiche Données'!BH39</f>
        <v>0</v>
      </c>
      <c r="BV31" s="522">
        <f>'Fiche Données'!BI39</f>
        <v>0</v>
      </c>
      <c r="BW31" s="522">
        <f>'Fiche Données'!BJ39</f>
        <v>0</v>
      </c>
      <c r="BX31" s="522">
        <f>'Fiche Données'!BK39</f>
        <v>0</v>
      </c>
      <c r="BY31" s="522">
        <f>'Fiche Données'!BL39</f>
        <v>0</v>
      </c>
      <c r="BZ31" s="522">
        <f>'Fiche Données'!BM39</f>
        <v>0</v>
      </c>
      <c r="CA31" s="522">
        <f>'Fiche Données'!BN39</f>
        <v>0</v>
      </c>
      <c r="CB31" s="522">
        <f>'Fiche Données'!BO39</f>
        <v>0</v>
      </c>
      <c r="CC31" s="522">
        <f>'Fiche Données'!BP39</f>
        <v>0</v>
      </c>
      <c r="CD31" s="522">
        <f>'Fiche Données'!BQ39</f>
        <v>0</v>
      </c>
      <c r="CE31" s="522">
        <f>'Fiche Données'!BR39</f>
        <v>0</v>
      </c>
      <c r="CF31" s="522">
        <f>'Fiche Données'!BS39</f>
        <v>0</v>
      </c>
      <c r="CG31" s="522">
        <f>'Fiche Données'!BT39</f>
        <v>0</v>
      </c>
      <c r="CH31" s="522">
        <f>'Fiche Données'!BU39</f>
        <v>0</v>
      </c>
      <c r="CI31" s="522">
        <f>'Fiche Données'!BV39</f>
        <v>0</v>
      </c>
      <c r="CJ31" s="522">
        <f>'Fiche Données'!BW39</f>
        <v>0</v>
      </c>
      <c r="CK31" s="522">
        <f>'Fiche Données'!BX39</f>
        <v>0</v>
      </c>
      <c r="CL31" s="522">
        <f>'Fiche Données'!BY39</f>
        <v>0</v>
      </c>
      <c r="CM31" s="522">
        <f>'Fiche Données'!BZ39</f>
        <v>0</v>
      </c>
      <c r="CN31" s="522">
        <f>'Fiche Données'!CA39</f>
        <v>0</v>
      </c>
      <c r="CO31" s="522">
        <f>'Fiche Données'!CB39</f>
        <v>0</v>
      </c>
      <c r="CP31" s="522">
        <f>'Fiche Données'!CC39</f>
        <v>0</v>
      </c>
      <c r="CQ31" s="522">
        <f>'Fiche Données'!CD39</f>
        <v>0</v>
      </c>
      <c r="CR31" s="522">
        <f>'Fiche Données'!CE39</f>
        <v>0</v>
      </c>
      <c r="CS31" s="522">
        <f>'Fiche Données'!CF39</f>
        <v>0</v>
      </c>
      <c r="CT31" s="522">
        <f>'Fiche Données'!CG39</f>
        <v>0</v>
      </c>
      <c r="CU31" s="522">
        <f>'Fiche Données'!CH39</f>
        <v>0</v>
      </c>
      <c r="CV31" s="522">
        <f>'Fiche Données'!CI39</f>
        <v>0</v>
      </c>
      <c r="CW31" s="522">
        <f>'Fiche Données'!CJ39</f>
        <v>0</v>
      </c>
      <c r="CX31" s="522">
        <f>'Fiche Données'!CK39</f>
        <v>0</v>
      </c>
      <c r="CY31" s="522">
        <f>'Fiche Données'!CL39</f>
        <v>0</v>
      </c>
      <c r="CZ31" s="522">
        <f>'Fiche Données'!CM39</f>
        <v>0</v>
      </c>
      <c r="DA31" s="522">
        <f>'Fiche Données'!CN39</f>
        <v>0</v>
      </c>
      <c r="DB31" s="522">
        <f>'Fiche Données'!CO39</f>
        <v>0</v>
      </c>
      <c r="DC31" s="522">
        <f>'Fiche Données'!CP39</f>
        <v>0</v>
      </c>
      <c r="DD31" s="522">
        <f>'Fiche Données'!CQ39</f>
        <v>0</v>
      </c>
      <c r="DE31" s="522">
        <f>'Fiche Données'!CR39</f>
        <v>0</v>
      </c>
      <c r="DF31" s="522">
        <f>'Fiche Données'!CS39</f>
        <v>0</v>
      </c>
      <c r="DG31" s="522">
        <f>'Fiche Données'!CT39</f>
        <v>0</v>
      </c>
      <c r="DH31" s="522">
        <f>'Fiche Données'!CU39</f>
        <v>0</v>
      </c>
      <c r="DI31" s="522">
        <f>'Fiche Données'!CV39</f>
        <v>0</v>
      </c>
      <c r="DJ31" s="522">
        <f>'Fiche Données'!CW39</f>
        <v>0</v>
      </c>
      <c r="DK31" s="522">
        <f>'Fiche Données'!CX39</f>
        <v>0</v>
      </c>
      <c r="DL31" s="522">
        <f>'Fiche Données'!CY39</f>
        <v>0</v>
      </c>
      <c r="DM31" s="522">
        <f>'Fiche Données'!CZ39</f>
        <v>0</v>
      </c>
      <c r="DN31" s="522">
        <f>'Fiche Données'!DA39</f>
        <v>0</v>
      </c>
      <c r="DO31" s="522">
        <f>'Fiche Données'!DB39</f>
        <v>0</v>
      </c>
      <c r="DP31" s="522">
        <f>'Fiche Données'!DC39</f>
        <v>0</v>
      </c>
      <c r="DQ31" s="522">
        <f>'Fiche Données'!DD39</f>
        <v>0</v>
      </c>
      <c r="DR31" s="522">
        <f>'Fiche Données'!DE39</f>
        <v>0</v>
      </c>
      <c r="DS31" s="522">
        <f>'Fiche Données'!DF39</f>
        <v>0</v>
      </c>
      <c r="DT31" s="522">
        <f>'Fiche Données'!DG39</f>
        <v>0</v>
      </c>
      <c r="DU31" s="522">
        <f>'Fiche Données'!DH39</f>
        <v>0</v>
      </c>
      <c r="DV31" s="522">
        <f>'Fiche Données'!DI39</f>
        <v>0</v>
      </c>
      <c r="DW31" s="522">
        <f>'Fiche Données'!DJ39</f>
        <v>0</v>
      </c>
      <c r="DX31" s="522">
        <f>'Fiche Données'!DK39</f>
        <v>0</v>
      </c>
      <c r="DY31" s="522">
        <f>'Fiche Données'!DL39</f>
        <v>0</v>
      </c>
      <c r="DZ31" s="522">
        <f>'Fiche Données'!DM39</f>
        <v>0</v>
      </c>
      <c r="EA31" s="522">
        <f>'Fiche Données'!DN39</f>
        <v>0</v>
      </c>
      <c r="EB31" s="522">
        <f>'Fiche Données'!DO39</f>
        <v>0</v>
      </c>
      <c r="EC31" s="522">
        <f>'Fiche Données'!DP39</f>
        <v>0</v>
      </c>
      <c r="ED31" s="522">
        <f>'Fiche Données'!DQ39</f>
        <v>0</v>
      </c>
      <c r="EE31" s="522">
        <f>'Fiche Données'!DR39</f>
        <v>0</v>
      </c>
      <c r="EF31" s="522">
        <f>'Fiche Données'!DS39</f>
        <v>0</v>
      </c>
      <c r="EG31" s="522">
        <f>'Fiche Données'!DT39</f>
        <v>0</v>
      </c>
      <c r="EH31" s="522">
        <f>'Fiche Données'!DU39</f>
        <v>0</v>
      </c>
      <c r="EI31" s="522">
        <f>'Fiche Données'!DV39</f>
        <v>0</v>
      </c>
      <c r="EJ31" s="522">
        <f>'Fiche Données'!DW39</f>
        <v>0</v>
      </c>
      <c r="EK31" s="522">
        <f>'Fiche Données'!DX39</f>
        <v>0</v>
      </c>
      <c r="EL31" s="522">
        <f>'Fiche Données'!DY39</f>
        <v>0</v>
      </c>
      <c r="EM31" s="522">
        <f>'Fiche Données'!DZ39</f>
        <v>0</v>
      </c>
      <c r="EN31" s="522">
        <f>'Fiche Données'!EA39</f>
        <v>0</v>
      </c>
      <c r="EO31" s="522">
        <f>'Fiche Données'!EB39</f>
        <v>0</v>
      </c>
      <c r="EP31" s="522">
        <f>'Fiche Données'!EC39</f>
        <v>0</v>
      </c>
      <c r="EQ31" s="522">
        <f>'Fiche Données'!ED39</f>
        <v>0</v>
      </c>
      <c r="ER31" s="522">
        <f>'Fiche Données'!EE39</f>
        <v>0</v>
      </c>
      <c r="ES31" s="522">
        <f>'Fiche Données'!EF39</f>
        <v>0</v>
      </c>
      <c r="ET31" s="522">
        <f>'Fiche Données'!EG39</f>
        <v>0</v>
      </c>
      <c r="EU31" s="522">
        <f>'Fiche Données'!EH39</f>
        <v>0</v>
      </c>
      <c r="EV31" s="525">
        <f>'Fiche Données'!EI39</f>
        <v>0</v>
      </c>
    </row>
    <row r="32" spans="1:152" ht="22.5" customHeight="1" x14ac:dyDescent="0.25">
      <c r="A32" s="565"/>
      <c r="B32" s="762"/>
      <c r="C32" s="763"/>
      <c r="D32" s="763"/>
      <c r="E32" s="763"/>
      <c r="F32" s="763"/>
      <c r="G32" s="763"/>
      <c r="H32" s="763"/>
      <c r="I32" s="763"/>
      <c r="J32" s="763"/>
      <c r="K32" s="764"/>
      <c r="L32" s="565"/>
      <c r="O32" s="713" t="s">
        <v>271</v>
      </c>
      <c r="P32" s="714"/>
      <c r="Q32" s="719" t="s">
        <v>270</v>
      </c>
      <c r="R32" s="720"/>
      <c r="S32" s="537">
        <f t="shared" si="0"/>
        <v>0</v>
      </c>
      <c r="T32" s="534">
        <f>'Fiche Données'!G40</f>
        <v>0</v>
      </c>
      <c r="U32" s="522">
        <f>'Fiche Données'!H40</f>
        <v>0</v>
      </c>
      <c r="V32" s="522">
        <f>'Fiche Données'!I40</f>
        <v>0</v>
      </c>
      <c r="W32" s="522">
        <f>'Fiche Données'!J40</f>
        <v>0</v>
      </c>
      <c r="X32" s="522">
        <f>'Fiche Données'!K40</f>
        <v>0</v>
      </c>
      <c r="Y32" s="522">
        <f>'Fiche Données'!L40</f>
        <v>0</v>
      </c>
      <c r="Z32" s="522">
        <f>'Fiche Données'!M40</f>
        <v>0</v>
      </c>
      <c r="AA32" s="522">
        <f>'Fiche Données'!N40</f>
        <v>0</v>
      </c>
      <c r="AB32" s="522">
        <f>'Fiche Données'!O40</f>
        <v>0</v>
      </c>
      <c r="AC32" s="522">
        <f>'Fiche Données'!P40</f>
        <v>0</v>
      </c>
      <c r="AD32" s="522">
        <f>'Fiche Données'!Q40</f>
        <v>0</v>
      </c>
      <c r="AE32" s="522">
        <f>'Fiche Données'!R40</f>
        <v>0</v>
      </c>
      <c r="AF32" s="522">
        <f>'Fiche Données'!S40</f>
        <v>0</v>
      </c>
      <c r="AG32" s="522">
        <f>'Fiche Données'!T40</f>
        <v>0</v>
      </c>
      <c r="AH32" s="522">
        <f>'Fiche Données'!U40</f>
        <v>0</v>
      </c>
      <c r="AI32" s="522">
        <f>'Fiche Données'!V40</f>
        <v>0</v>
      </c>
      <c r="AJ32" s="522">
        <f>'Fiche Données'!W40</f>
        <v>0</v>
      </c>
      <c r="AK32" s="522">
        <f>'Fiche Données'!X40</f>
        <v>0</v>
      </c>
      <c r="AL32" s="522">
        <f>'Fiche Données'!Y40</f>
        <v>0</v>
      </c>
      <c r="AM32" s="522">
        <f>'Fiche Données'!Z40</f>
        <v>0</v>
      </c>
      <c r="AN32" s="522">
        <f>'Fiche Données'!AA40</f>
        <v>0</v>
      </c>
      <c r="AO32" s="522">
        <f>'Fiche Données'!AB40</f>
        <v>0</v>
      </c>
      <c r="AP32" s="522">
        <f>'Fiche Données'!AC40</f>
        <v>0</v>
      </c>
      <c r="AQ32" s="522">
        <f>'Fiche Données'!AD40</f>
        <v>0</v>
      </c>
      <c r="AR32" s="522">
        <f>'Fiche Données'!AE40</f>
        <v>0</v>
      </c>
      <c r="AS32" s="522">
        <f>'Fiche Données'!AF40</f>
        <v>0</v>
      </c>
      <c r="AT32" s="522">
        <f>'Fiche Données'!AG40</f>
        <v>0</v>
      </c>
      <c r="AU32" s="522">
        <f>'Fiche Données'!AH40</f>
        <v>0</v>
      </c>
      <c r="AV32" s="522">
        <f>'Fiche Données'!AI40</f>
        <v>0</v>
      </c>
      <c r="AW32" s="522">
        <f>'Fiche Données'!AJ40</f>
        <v>0</v>
      </c>
      <c r="AX32" s="522">
        <f>'Fiche Données'!AK40</f>
        <v>0</v>
      </c>
      <c r="AY32" s="522">
        <f>'Fiche Données'!AL40</f>
        <v>0</v>
      </c>
      <c r="AZ32" s="522">
        <f>'Fiche Données'!AM40</f>
        <v>0</v>
      </c>
      <c r="BA32" s="522">
        <f>'Fiche Données'!AN40</f>
        <v>0</v>
      </c>
      <c r="BB32" s="522">
        <f>'Fiche Données'!AO40</f>
        <v>0</v>
      </c>
      <c r="BC32" s="522">
        <f>'Fiche Données'!AP40</f>
        <v>0</v>
      </c>
      <c r="BD32" s="522">
        <f>'Fiche Données'!AQ40</f>
        <v>0</v>
      </c>
      <c r="BE32" s="522">
        <f>'Fiche Données'!AR40</f>
        <v>0</v>
      </c>
      <c r="BF32" s="522">
        <f>'Fiche Données'!AS40</f>
        <v>0</v>
      </c>
      <c r="BG32" s="522">
        <f>'Fiche Données'!AT40</f>
        <v>0</v>
      </c>
      <c r="BH32" s="522">
        <f>'Fiche Données'!AU40</f>
        <v>0</v>
      </c>
      <c r="BI32" s="522">
        <f>'Fiche Données'!AV40</f>
        <v>0</v>
      </c>
      <c r="BJ32" s="522">
        <f>'Fiche Données'!AW40</f>
        <v>0</v>
      </c>
      <c r="BK32" s="522">
        <f>'Fiche Données'!AX40</f>
        <v>0</v>
      </c>
      <c r="BL32" s="522">
        <f>'Fiche Données'!AY40</f>
        <v>0</v>
      </c>
      <c r="BM32" s="522">
        <f>'Fiche Données'!AZ40</f>
        <v>0</v>
      </c>
      <c r="BN32" s="522">
        <f>'Fiche Données'!BA40</f>
        <v>0</v>
      </c>
      <c r="BO32" s="522">
        <f>'Fiche Données'!BB40</f>
        <v>0</v>
      </c>
      <c r="BP32" s="522">
        <f>'Fiche Données'!BC40</f>
        <v>0</v>
      </c>
      <c r="BQ32" s="522">
        <f>'Fiche Données'!BD40</f>
        <v>0</v>
      </c>
      <c r="BR32" s="522">
        <f>'Fiche Données'!BE40</f>
        <v>0</v>
      </c>
      <c r="BS32" s="522">
        <f>'Fiche Données'!BF40</f>
        <v>0</v>
      </c>
      <c r="BT32" s="522">
        <f>'Fiche Données'!BG40</f>
        <v>0</v>
      </c>
      <c r="BU32" s="522">
        <f>'Fiche Données'!BH40</f>
        <v>0</v>
      </c>
      <c r="BV32" s="522">
        <f>'Fiche Données'!BI40</f>
        <v>0</v>
      </c>
      <c r="BW32" s="522">
        <f>'Fiche Données'!BJ40</f>
        <v>0</v>
      </c>
      <c r="BX32" s="522">
        <f>'Fiche Données'!BK40</f>
        <v>0</v>
      </c>
      <c r="BY32" s="522">
        <f>'Fiche Données'!BL40</f>
        <v>0</v>
      </c>
      <c r="BZ32" s="522">
        <f>'Fiche Données'!BM40</f>
        <v>0</v>
      </c>
      <c r="CA32" s="522">
        <f>'Fiche Données'!BN40</f>
        <v>0</v>
      </c>
      <c r="CB32" s="522">
        <f>'Fiche Données'!BO40</f>
        <v>0</v>
      </c>
      <c r="CC32" s="522">
        <f>'Fiche Données'!BP40</f>
        <v>0</v>
      </c>
      <c r="CD32" s="522">
        <f>'Fiche Données'!BQ40</f>
        <v>0</v>
      </c>
      <c r="CE32" s="522">
        <f>'Fiche Données'!BR40</f>
        <v>0</v>
      </c>
      <c r="CF32" s="522">
        <f>'Fiche Données'!BS40</f>
        <v>0</v>
      </c>
      <c r="CG32" s="522">
        <f>'Fiche Données'!BT40</f>
        <v>0</v>
      </c>
      <c r="CH32" s="522">
        <f>'Fiche Données'!BU40</f>
        <v>0</v>
      </c>
      <c r="CI32" s="522">
        <f>'Fiche Données'!BV40</f>
        <v>0</v>
      </c>
      <c r="CJ32" s="522">
        <f>'Fiche Données'!BW40</f>
        <v>0</v>
      </c>
      <c r="CK32" s="522">
        <f>'Fiche Données'!BX40</f>
        <v>0</v>
      </c>
      <c r="CL32" s="522">
        <f>'Fiche Données'!BY40</f>
        <v>0</v>
      </c>
      <c r="CM32" s="522">
        <f>'Fiche Données'!BZ40</f>
        <v>0</v>
      </c>
      <c r="CN32" s="522">
        <f>'Fiche Données'!CA40</f>
        <v>0</v>
      </c>
      <c r="CO32" s="522">
        <f>'Fiche Données'!CB40</f>
        <v>0</v>
      </c>
      <c r="CP32" s="522">
        <f>'Fiche Données'!CC40</f>
        <v>0</v>
      </c>
      <c r="CQ32" s="522">
        <f>'Fiche Données'!CD40</f>
        <v>0</v>
      </c>
      <c r="CR32" s="522">
        <f>'Fiche Données'!CE40</f>
        <v>0</v>
      </c>
      <c r="CS32" s="522">
        <f>'Fiche Données'!CF40</f>
        <v>0</v>
      </c>
      <c r="CT32" s="522">
        <f>'Fiche Données'!CG40</f>
        <v>0</v>
      </c>
      <c r="CU32" s="522">
        <f>'Fiche Données'!CH40</f>
        <v>0</v>
      </c>
      <c r="CV32" s="522">
        <f>'Fiche Données'!CI40</f>
        <v>0</v>
      </c>
      <c r="CW32" s="522">
        <f>'Fiche Données'!CJ40</f>
        <v>0</v>
      </c>
      <c r="CX32" s="522">
        <f>'Fiche Données'!CK40</f>
        <v>0</v>
      </c>
      <c r="CY32" s="522">
        <f>'Fiche Données'!CL40</f>
        <v>0</v>
      </c>
      <c r="CZ32" s="522">
        <f>'Fiche Données'!CM40</f>
        <v>0</v>
      </c>
      <c r="DA32" s="522">
        <f>'Fiche Données'!CN40</f>
        <v>0</v>
      </c>
      <c r="DB32" s="522">
        <f>'Fiche Données'!CO40</f>
        <v>0</v>
      </c>
      <c r="DC32" s="522">
        <f>'Fiche Données'!CP40</f>
        <v>0</v>
      </c>
      <c r="DD32" s="522">
        <f>'Fiche Données'!CQ40</f>
        <v>0</v>
      </c>
      <c r="DE32" s="522">
        <f>'Fiche Données'!CR40</f>
        <v>0</v>
      </c>
      <c r="DF32" s="522">
        <f>'Fiche Données'!CS40</f>
        <v>0</v>
      </c>
      <c r="DG32" s="522">
        <f>'Fiche Données'!CT40</f>
        <v>0</v>
      </c>
      <c r="DH32" s="522">
        <f>'Fiche Données'!CU40</f>
        <v>0</v>
      </c>
      <c r="DI32" s="522">
        <f>'Fiche Données'!CV40</f>
        <v>0</v>
      </c>
      <c r="DJ32" s="522">
        <f>'Fiche Données'!CW40</f>
        <v>0</v>
      </c>
      <c r="DK32" s="522">
        <f>'Fiche Données'!CX40</f>
        <v>0</v>
      </c>
      <c r="DL32" s="522">
        <f>'Fiche Données'!CY40</f>
        <v>0</v>
      </c>
      <c r="DM32" s="522">
        <f>'Fiche Données'!CZ40</f>
        <v>0</v>
      </c>
      <c r="DN32" s="522">
        <f>'Fiche Données'!DA40</f>
        <v>0</v>
      </c>
      <c r="DO32" s="522">
        <f>'Fiche Données'!DB40</f>
        <v>0</v>
      </c>
      <c r="DP32" s="522">
        <f>'Fiche Données'!DC40</f>
        <v>0</v>
      </c>
      <c r="DQ32" s="522">
        <f>'Fiche Données'!DD40</f>
        <v>0</v>
      </c>
      <c r="DR32" s="522">
        <f>'Fiche Données'!DE40</f>
        <v>0</v>
      </c>
      <c r="DS32" s="522">
        <f>'Fiche Données'!DF40</f>
        <v>0</v>
      </c>
      <c r="DT32" s="522">
        <f>'Fiche Données'!DG40</f>
        <v>0</v>
      </c>
      <c r="DU32" s="522">
        <f>'Fiche Données'!DH40</f>
        <v>0</v>
      </c>
      <c r="DV32" s="522">
        <f>'Fiche Données'!DI40</f>
        <v>0</v>
      </c>
      <c r="DW32" s="522">
        <f>'Fiche Données'!DJ40</f>
        <v>0</v>
      </c>
      <c r="DX32" s="522">
        <f>'Fiche Données'!DK40</f>
        <v>0</v>
      </c>
      <c r="DY32" s="522">
        <f>'Fiche Données'!DL40</f>
        <v>0</v>
      </c>
      <c r="DZ32" s="522">
        <f>'Fiche Données'!DM40</f>
        <v>0</v>
      </c>
      <c r="EA32" s="522">
        <f>'Fiche Données'!DN40</f>
        <v>0</v>
      </c>
      <c r="EB32" s="522">
        <f>'Fiche Données'!DO40</f>
        <v>0</v>
      </c>
      <c r="EC32" s="522">
        <f>'Fiche Données'!DP40</f>
        <v>0</v>
      </c>
      <c r="ED32" s="522">
        <f>'Fiche Données'!DQ40</f>
        <v>0</v>
      </c>
      <c r="EE32" s="522">
        <f>'Fiche Données'!DR40</f>
        <v>0</v>
      </c>
      <c r="EF32" s="522">
        <f>'Fiche Données'!DS40</f>
        <v>0</v>
      </c>
      <c r="EG32" s="522">
        <f>'Fiche Données'!DT40</f>
        <v>0</v>
      </c>
      <c r="EH32" s="522">
        <f>'Fiche Données'!DU40</f>
        <v>0</v>
      </c>
      <c r="EI32" s="522">
        <f>'Fiche Données'!DV40</f>
        <v>0</v>
      </c>
      <c r="EJ32" s="522">
        <f>'Fiche Données'!DW40</f>
        <v>0</v>
      </c>
      <c r="EK32" s="522">
        <f>'Fiche Données'!DX40</f>
        <v>0</v>
      </c>
      <c r="EL32" s="522">
        <f>'Fiche Données'!DY40</f>
        <v>0</v>
      </c>
      <c r="EM32" s="522">
        <f>'Fiche Données'!DZ40</f>
        <v>0</v>
      </c>
      <c r="EN32" s="522">
        <f>'Fiche Données'!EA40</f>
        <v>0</v>
      </c>
      <c r="EO32" s="522">
        <f>'Fiche Données'!EB40</f>
        <v>0</v>
      </c>
      <c r="EP32" s="522">
        <f>'Fiche Données'!EC40</f>
        <v>0</v>
      </c>
      <c r="EQ32" s="522">
        <f>'Fiche Données'!ED40</f>
        <v>0</v>
      </c>
      <c r="ER32" s="522">
        <f>'Fiche Données'!EE40</f>
        <v>0</v>
      </c>
      <c r="ES32" s="522">
        <f>'Fiche Données'!EF40</f>
        <v>0</v>
      </c>
      <c r="ET32" s="522">
        <f>'Fiche Données'!EG40</f>
        <v>0</v>
      </c>
      <c r="EU32" s="522">
        <f>'Fiche Données'!EH40</f>
        <v>0</v>
      </c>
      <c r="EV32" s="525">
        <f>'Fiche Données'!EI40</f>
        <v>0</v>
      </c>
    </row>
    <row r="33" spans="1:152" ht="22.5" customHeight="1" x14ac:dyDescent="0.25">
      <c r="A33" s="565"/>
      <c r="B33" s="762"/>
      <c r="C33" s="763"/>
      <c r="D33" s="763"/>
      <c r="E33" s="763"/>
      <c r="F33" s="763"/>
      <c r="G33" s="763"/>
      <c r="H33" s="763"/>
      <c r="I33" s="763"/>
      <c r="J33" s="763"/>
      <c r="K33" s="764"/>
      <c r="L33" s="565"/>
      <c r="O33" s="715"/>
      <c r="P33" s="716"/>
      <c r="Q33" s="721" t="s">
        <v>269</v>
      </c>
      <c r="R33" s="722"/>
      <c r="S33" s="537">
        <f t="shared" si="0"/>
        <v>0</v>
      </c>
      <c r="T33" s="534">
        <f>'Fiche Données'!G41</f>
        <v>0</v>
      </c>
      <c r="U33" s="522">
        <f>'Fiche Données'!H41</f>
        <v>0</v>
      </c>
      <c r="V33" s="522">
        <f>'Fiche Données'!I41</f>
        <v>0</v>
      </c>
      <c r="W33" s="522">
        <f>'Fiche Données'!J41</f>
        <v>0</v>
      </c>
      <c r="X33" s="522">
        <f>'Fiche Données'!K41</f>
        <v>0</v>
      </c>
      <c r="Y33" s="522">
        <f>'Fiche Données'!L41</f>
        <v>0</v>
      </c>
      <c r="Z33" s="522">
        <f>'Fiche Données'!M41</f>
        <v>0</v>
      </c>
      <c r="AA33" s="522">
        <f>'Fiche Données'!N41</f>
        <v>0</v>
      </c>
      <c r="AB33" s="522">
        <f>'Fiche Données'!O41</f>
        <v>0</v>
      </c>
      <c r="AC33" s="522">
        <f>'Fiche Données'!P41</f>
        <v>0</v>
      </c>
      <c r="AD33" s="522">
        <f>'Fiche Données'!Q41</f>
        <v>0</v>
      </c>
      <c r="AE33" s="522">
        <f>'Fiche Données'!R41</f>
        <v>0</v>
      </c>
      <c r="AF33" s="522">
        <f>'Fiche Données'!S41</f>
        <v>0</v>
      </c>
      <c r="AG33" s="522">
        <f>'Fiche Données'!T41</f>
        <v>0</v>
      </c>
      <c r="AH33" s="522">
        <f>'Fiche Données'!U41</f>
        <v>0</v>
      </c>
      <c r="AI33" s="522">
        <f>'Fiche Données'!V41</f>
        <v>0</v>
      </c>
      <c r="AJ33" s="522">
        <f>'Fiche Données'!W41</f>
        <v>0</v>
      </c>
      <c r="AK33" s="522">
        <f>'Fiche Données'!X41</f>
        <v>0</v>
      </c>
      <c r="AL33" s="522">
        <f>'Fiche Données'!Y41</f>
        <v>0</v>
      </c>
      <c r="AM33" s="522">
        <f>'Fiche Données'!Z41</f>
        <v>0</v>
      </c>
      <c r="AN33" s="522">
        <f>'Fiche Données'!AA41</f>
        <v>0</v>
      </c>
      <c r="AO33" s="522">
        <f>'Fiche Données'!AB41</f>
        <v>0</v>
      </c>
      <c r="AP33" s="522">
        <f>'Fiche Données'!AC41</f>
        <v>0</v>
      </c>
      <c r="AQ33" s="522">
        <f>'Fiche Données'!AD41</f>
        <v>0</v>
      </c>
      <c r="AR33" s="522">
        <f>'Fiche Données'!AE41</f>
        <v>0</v>
      </c>
      <c r="AS33" s="522">
        <f>'Fiche Données'!AF41</f>
        <v>0</v>
      </c>
      <c r="AT33" s="522">
        <f>'Fiche Données'!AG41</f>
        <v>0</v>
      </c>
      <c r="AU33" s="522">
        <f>'Fiche Données'!AH41</f>
        <v>0</v>
      </c>
      <c r="AV33" s="522">
        <f>'Fiche Données'!AI41</f>
        <v>0</v>
      </c>
      <c r="AW33" s="522">
        <f>'Fiche Données'!AJ41</f>
        <v>0</v>
      </c>
      <c r="AX33" s="522">
        <f>'Fiche Données'!AK41</f>
        <v>0</v>
      </c>
      <c r="AY33" s="522">
        <f>'Fiche Données'!AL41</f>
        <v>0</v>
      </c>
      <c r="AZ33" s="522">
        <f>'Fiche Données'!AM41</f>
        <v>0</v>
      </c>
      <c r="BA33" s="522">
        <f>'Fiche Données'!AN41</f>
        <v>0</v>
      </c>
      <c r="BB33" s="522">
        <f>'Fiche Données'!AO41</f>
        <v>0</v>
      </c>
      <c r="BC33" s="522">
        <f>'Fiche Données'!AP41</f>
        <v>0</v>
      </c>
      <c r="BD33" s="522">
        <f>'Fiche Données'!AQ41</f>
        <v>0</v>
      </c>
      <c r="BE33" s="522">
        <f>'Fiche Données'!AR41</f>
        <v>0</v>
      </c>
      <c r="BF33" s="522">
        <f>'Fiche Données'!AS41</f>
        <v>0</v>
      </c>
      <c r="BG33" s="522">
        <f>'Fiche Données'!AT41</f>
        <v>0</v>
      </c>
      <c r="BH33" s="522">
        <f>'Fiche Données'!AU41</f>
        <v>0</v>
      </c>
      <c r="BI33" s="522">
        <f>'Fiche Données'!AV41</f>
        <v>0</v>
      </c>
      <c r="BJ33" s="522">
        <f>'Fiche Données'!AW41</f>
        <v>0</v>
      </c>
      <c r="BK33" s="522">
        <f>'Fiche Données'!AX41</f>
        <v>0</v>
      </c>
      <c r="BL33" s="522">
        <f>'Fiche Données'!AY41</f>
        <v>0</v>
      </c>
      <c r="BM33" s="522">
        <f>'Fiche Données'!AZ41</f>
        <v>0</v>
      </c>
      <c r="BN33" s="522">
        <f>'Fiche Données'!BA41</f>
        <v>0</v>
      </c>
      <c r="BO33" s="522">
        <f>'Fiche Données'!BB41</f>
        <v>0</v>
      </c>
      <c r="BP33" s="522">
        <f>'Fiche Données'!BC41</f>
        <v>0</v>
      </c>
      <c r="BQ33" s="522">
        <f>'Fiche Données'!BD41</f>
        <v>0</v>
      </c>
      <c r="BR33" s="522">
        <f>'Fiche Données'!BE41</f>
        <v>0</v>
      </c>
      <c r="BS33" s="522">
        <f>'Fiche Données'!BF41</f>
        <v>0</v>
      </c>
      <c r="BT33" s="522">
        <f>'Fiche Données'!BG41</f>
        <v>0</v>
      </c>
      <c r="BU33" s="522">
        <f>'Fiche Données'!BH41</f>
        <v>0</v>
      </c>
      <c r="BV33" s="522">
        <f>'Fiche Données'!BI41</f>
        <v>0</v>
      </c>
      <c r="BW33" s="522">
        <f>'Fiche Données'!BJ41</f>
        <v>0</v>
      </c>
      <c r="BX33" s="522">
        <f>'Fiche Données'!BK41</f>
        <v>0</v>
      </c>
      <c r="BY33" s="522">
        <f>'Fiche Données'!BL41</f>
        <v>0</v>
      </c>
      <c r="BZ33" s="522">
        <f>'Fiche Données'!BM41</f>
        <v>0</v>
      </c>
      <c r="CA33" s="522">
        <f>'Fiche Données'!BN41</f>
        <v>0</v>
      </c>
      <c r="CB33" s="522">
        <f>'Fiche Données'!BO41</f>
        <v>0</v>
      </c>
      <c r="CC33" s="522">
        <f>'Fiche Données'!BP41</f>
        <v>0</v>
      </c>
      <c r="CD33" s="522">
        <f>'Fiche Données'!BQ41</f>
        <v>0</v>
      </c>
      <c r="CE33" s="522">
        <f>'Fiche Données'!BR41</f>
        <v>0</v>
      </c>
      <c r="CF33" s="522">
        <f>'Fiche Données'!BS41</f>
        <v>0</v>
      </c>
      <c r="CG33" s="522">
        <f>'Fiche Données'!BT41</f>
        <v>0</v>
      </c>
      <c r="CH33" s="522">
        <f>'Fiche Données'!BU41</f>
        <v>0</v>
      </c>
      <c r="CI33" s="522">
        <f>'Fiche Données'!BV41</f>
        <v>0</v>
      </c>
      <c r="CJ33" s="522">
        <f>'Fiche Données'!BW41</f>
        <v>0</v>
      </c>
      <c r="CK33" s="522">
        <f>'Fiche Données'!BX41</f>
        <v>0</v>
      </c>
      <c r="CL33" s="522">
        <f>'Fiche Données'!BY41</f>
        <v>0</v>
      </c>
      <c r="CM33" s="522">
        <f>'Fiche Données'!BZ41</f>
        <v>0</v>
      </c>
      <c r="CN33" s="522">
        <f>'Fiche Données'!CA41</f>
        <v>0</v>
      </c>
      <c r="CO33" s="522">
        <f>'Fiche Données'!CB41</f>
        <v>0</v>
      </c>
      <c r="CP33" s="522">
        <f>'Fiche Données'!CC41</f>
        <v>0</v>
      </c>
      <c r="CQ33" s="522">
        <f>'Fiche Données'!CD41</f>
        <v>0</v>
      </c>
      <c r="CR33" s="522">
        <f>'Fiche Données'!CE41</f>
        <v>0</v>
      </c>
      <c r="CS33" s="522">
        <f>'Fiche Données'!CF41</f>
        <v>0</v>
      </c>
      <c r="CT33" s="522">
        <f>'Fiche Données'!CG41</f>
        <v>0</v>
      </c>
      <c r="CU33" s="522">
        <f>'Fiche Données'!CH41</f>
        <v>0</v>
      </c>
      <c r="CV33" s="522">
        <f>'Fiche Données'!CI41</f>
        <v>0</v>
      </c>
      <c r="CW33" s="522">
        <f>'Fiche Données'!CJ41</f>
        <v>0</v>
      </c>
      <c r="CX33" s="522">
        <f>'Fiche Données'!CK41</f>
        <v>0</v>
      </c>
      <c r="CY33" s="522">
        <f>'Fiche Données'!CL41</f>
        <v>0</v>
      </c>
      <c r="CZ33" s="522">
        <f>'Fiche Données'!CM41</f>
        <v>0</v>
      </c>
      <c r="DA33" s="522">
        <f>'Fiche Données'!CN41</f>
        <v>0</v>
      </c>
      <c r="DB33" s="522">
        <f>'Fiche Données'!CO41</f>
        <v>0</v>
      </c>
      <c r="DC33" s="522">
        <f>'Fiche Données'!CP41</f>
        <v>0</v>
      </c>
      <c r="DD33" s="522">
        <f>'Fiche Données'!CQ41</f>
        <v>0</v>
      </c>
      <c r="DE33" s="522">
        <f>'Fiche Données'!CR41</f>
        <v>0</v>
      </c>
      <c r="DF33" s="522">
        <f>'Fiche Données'!CS41</f>
        <v>0</v>
      </c>
      <c r="DG33" s="522">
        <f>'Fiche Données'!CT41</f>
        <v>0</v>
      </c>
      <c r="DH33" s="522">
        <f>'Fiche Données'!CU41</f>
        <v>0</v>
      </c>
      <c r="DI33" s="522">
        <f>'Fiche Données'!CV41</f>
        <v>0</v>
      </c>
      <c r="DJ33" s="522">
        <f>'Fiche Données'!CW41</f>
        <v>0</v>
      </c>
      <c r="DK33" s="522">
        <f>'Fiche Données'!CX41</f>
        <v>0</v>
      </c>
      <c r="DL33" s="522">
        <f>'Fiche Données'!CY41</f>
        <v>0</v>
      </c>
      <c r="DM33" s="522">
        <f>'Fiche Données'!CZ41</f>
        <v>0</v>
      </c>
      <c r="DN33" s="522">
        <f>'Fiche Données'!DA41</f>
        <v>0</v>
      </c>
      <c r="DO33" s="522">
        <f>'Fiche Données'!DB41</f>
        <v>0</v>
      </c>
      <c r="DP33" s="522">
        <f>'Fiche Données'!DC41</f>
        <v>0</v>
      </c>
      <c r="DQ33" s="522">
        <f>'Fiche Données'!DD41</f>
        <v>0</v>
      </c>
      <c r="DR33" s="522">
        <f>'Fiche Données'!DE41</f>
        <v>0</v>
      </c>
      <c r="DS33" s="522">
        <f>'Fiche Données'!DF41</f>
        <v>0</v>
      </c>
      <c r="DT33" s="522">
        <f>'Fiche Données'!DG41</f>
        <v>0</v>
      </c>
      <c r="DU33" s="522">
        <f>'Fiche Données'!DH41</f>
        <v>0</v>
      </c>
      <c r="DV33" s="522">
        <f>'Fiche Données'!DI41</f>
        <v>0</v>
      </c>
      <c r="DW33" s="522">
        <f>'Fiche Données'!DJ41</f>
        <v>0</v>
      </c>
      <c r="DX33" s="522">
        <f>'Fiche Données'!DK41</f>
        <v>0</v>
      </c>
      <c r="DY33" s="522">
        <f>'Fiche Données'!DL41</f>
        <v>0</v>
      </c>
      <c r="DZ33" s="522">
        <f>'Fiche Données'!DM41</f>
        <v>0</v>
      </c>
      <c r="EA33" s="522">
        <f>'Fiche Données'!DN41</f>
        <v>0</v>
      </c>
      <c r="EB33" s="522">
        <f>'Fiche Données'!DO41</f>
        <v>0</v>
      </c>
      <c r="EC33" s="522">
        <f>'Fiche Données'!DP41</f>
        <v>0</v>
      </c>
      <c r="ED33" s="522">
        <f>'Fiche Données'!DQ41</f>
        <v>0</v>
      </c>
      <c r="EE33" s="522">
        <f>'Fiche Données'!DR41</f>
        <v>0</v>
      </c>
      <c r="EF33" s="522">
        <f>'Fiche Données'!DS41</f>
        <v>0</v>
      </c>
      <c r="EG33" s="522">
        <f>'Fiche Données'!DT41</f>
        <v>0</v>
      </c>
      <c r="EH33" s="522">
        <f>'Fiche Données'!DU41</f>
        <v>0</v>
      </c>
      <c r="EI33" s="522">
        <f>'Fiche Données'!DV41</f>
        <v>0</v>
      </c>
      <c r="EJ33" s="522">
        <f>'Fiche Données'!DW41</f>
        <v>0</v>
      </c>
      <c r="EK33" s="522">
        <f>'Fiche Données'!DX41</f>
        <v>0</v>
      </c>
      <c r="EL33" s="522">
        <f>'Fiche Données'!DY41</f>
        <v>0</v>
      </c>
      <c r="EM33" s="522">
        <f>'Fiche Données'!DZ41</f>
        <v>0</v>
      </c>
      <c r="EN33" s="522">
        <f>'Fiche Données'!EA41</f>
        <v>0</v>
      </c>
      <c r="EO33" s="522">
        <f>'Fiche Données'!EB41</f>
        <v>0</v>
      </c>
      <c r="EP33" s="522">
        <f>'Fiche Données'!EC41</f>
        <v>0</v>
      </c>
      <c r="EQ33" s="522">
        <f>'Fiche Données'!ED41</f>
        <v>0</v>
      </c>
      <c r="ER33" s="522">
        <f>'Fiche Données'!EE41</f>
        <v>0</v>
      </c>
      <c r="ES33" s="522">
        <f>'Fiche Données'!EF41</f>
        <v>0</v>
      </c>
      <c r="ET33" s="522">
        <f>'Fiche Données'!EG41</f>
        <v>0</v>
      </c>
      <c r="EU33" s="522">
        <f>'Fiche Données'!EH41</f>
        <v>0</v>
      </c>
      <c r="EV33" s="525">
        <f>'Fiche Données'!EI41</f>
        <v>0</v>
      </c>
    </row>
    <row r="34" spans="1:152" ht="22.5" customHeight="1" thickBot="1" x14ac:dyDescent="0.3">
      <c r="A34" s="565"/>
      <c r="B34" s="762"/>
      <c r="C34" s="763"/>
      <c r="D34" s="763"/>
      <c r="E34" s="763"/>
      <c r="F34" s="763"/>
      <c r="G34" s="763"/>
      <c r="H34" s="763"/>
      <c r="I34" s="763"/>
      <c r="J34" s="763"/>
      <c r="K34" s="764"/>
      <c r="L34" s="565"/>
      <c r="O34" s="717"/>
      <c r="P34" s="718"/>
      <c r="Q34" s="711" t="s">
        <v>185</v>
      </c>
      <c r="R34" s="712"/>
      <c r="S34" s="537">
        <f t="shared" si="0"/>
        <v>0</v>
      </c>
      <c r="T34" s="534">
        <f>'Fiche Données'!G42</f>
        <v>0</v>
      </c>
      <c r="U34" s="522">
        <f>'Fiche Données'!H42</f>
        <v>0</v>
      </c>
      <c r="V34" s="522">
        <f>'Fiche Données'!I42</f>
        <v>0</v>
      </c>
      <c r="W34" s="522">
        <f>'Fiche Données'!J42</f>
        <v>0</v>
      </c>
      <c r="X34" s="522">
        <f>'Fiche Données'!K42</f>
        <v>0</v>
      </c>
      <c r="Y34" s="522">
        <f>'Fiche Données'!L42</f>
        <v>0</v>
      </c>
      <c r="Z34" s="522">
        <f>'Fiche Données'!M42</f>
        <v>0</v>
      </c>
      <c r="AA34" s="522">
        <f>'Fiche Données'!N42</f>
        <v>0</v>
      </c>
      <c r="AB34" s="522">
        <f>'Fiche Données'!O42</f>
        <v>0</v>
      </c>
      <c r="AC34" s="522">
        <f>'Fiche Données'!P42</f>
        <v>0</v>
      </c>
      <c r="AD34" s="522">
        <f>'Fiche Données'!Q42</f>
        <v>0</v>
      </c>
      <c r="AE34" s="522">
        <f>'Fiche Données'!R42</f>
        <v>0</v>
      </c>
      <c r="AF34" s="522">
        <f>'Fiche Données'!S42</f>
        <v>0</v>
      </c>
      <c r="AG34" s="522">
        <f>'Fiche Données'!T42</f>
        <v>0</v>
      </c>
      <c r="AH34" s="522">
        <f>'Fiche Données'!U42</f>
        <v>0</v>
      </c>
      <c r="AI34" s="522">
        <f>'Fiche Données'!V42</f>
        <v>0</v>
      </c>
      <c r="AJ34" s="522">
        <f>'Fiche Données'!W42</f>
        <v>0</v>
      </c>
      <c r="AK34" s="522">
        <f>'Fiche Données'!X42</f>
        <v>0</v>
      </c>
      <c r="AL34" s="522">
        <f>'Fiche Données'!Y42</f>
        <v>0</v>
      </c>
      <c r="AM34" s="522">
        <f>'Fiche Données'!Z42</f>
        <v>0</v>
      </c>
      <c r="AN34" s="522">
        <f>'Fiche Données'!AA42</f>
        <v>0</v>
      </c>
      <c r="AO34" s="522">
        <f>'Fiche Données'!AB42</f>
        <v>0</v>
      </c>
      <c r="AP34" s="522">
        <f>'Fiche Données'!AC42</f>
        <v>0</v>
      </c>
      <c r="AQ34" s="522">
        <f>'Fiche Données'!AD42</f>
        <v>0</v>
      </c>
      <c r="AR34" s="522">
        <f>'Fiche Données'!AE42</f>
        <v>0</v>
      </c>
      <c r="AS34" s="522">
        <f>'Fiche Données'!AF42</f>
        <v>0</v>
      </c>
      <c r="AT34" s="522">
        <f>'Fiche Données'!AG42</f>
        <v>0</v>
      </c>
      <c r="AU34" s="522">
        <f>'Fiche Données'!AH42</f>
        <v>0</v>
      </c>
      <c r="AV34" s="522">
        <f>'Fiche Données'!AI42</f>
        <v>0</v>
      </c>
      <c r="AW34" s="522">
        <f>'Fiche Données'!AJ42</f>
        <v>0</v>
      </c>
      <c r="AX34" s="522">
        <f>'Fiche Données'!AK42</f>
        <v>0</v>
      </c>
      <c r="AY34" s="522">
        <f>'Fiche Données'!AL42</f>
        <v>0</v>
      </c>
      <c r="AZ34" s="522">
        <f>'Fiche Données'!AM42</f>
        <v>0</v>
      </c>
      <c r="BA34" s="522">
        <f>'Fiche Données'!AN42</f>
        <v>0</v>
      </c>
      <c r="BB34" s="522">
        <f>'Fiche Données'!AO42</f>
        <v>0</v>
      </c>
      <c r="BC34" s="522">
        <f>'Fiche Données'!AP42</f>
        <v>0</v>
      </c>
      <c r="BD34" s="522">
        <f>'Fiche Données'!AQ42</f>
        <v>0</v>
      </c>
      <c r="BE34" s="522">
        <f>'Fiche Données'!AR42</f>
        <v>0</v>
      </c>
      <c r="BF34" s="522">
        <f>'Fiche Données'!AS42</f>
        <v>0</v>
      </c>
      <c r="BG34" s="522">
        <f>'Fiche Données'!AT42</f>
        <v>0</v>
      </c>
      <c r="BH34" s="522">
        <f>'Fiche Données'!AU42</f>
        <v>0</v>
      </c>
      <c r="BI34" s="522">
        <f>'Fiche Données'!AV42</f>
        <v>0</v>
      </c>
      <c r="BJ34" s="522">
        <f>'Fiche Données'!AW42</f>
        <v>0</v>
      </c>
      <c r="BK34" s="522">
        <f>'Fiche Données'!AX42</f>
        <v>0</v>
      </c>
      <c r="BL34" s="522">
        <f>'Fiche Données'!AY42</f>
        <v>0</v>
      </c>
      <c r="BM34" s="522">
        <f>'Fiche Données'!AZ42</f>
        <v>0</v>
      </c>
      <c r="BN34" s="522">
        <f>'Fiche Données'!BA42</f>
        <v>0</v>
      </c>
      <c r="BO34" s="522">
        <f>'Fiche Données'!BB42</f>
        <v>0</v>
      </c>
      <c r="BP34" s="522">
        <f>'Fiche Données'!BC42</f>
        <v>0</v>
      </c>
      <c r="BQ34" s="522">
        <f>'Fiche Données'!BD42</f>
        <v>0</v>
      </c>
      <c r="BR34" s="522">
        <f>'Fiche Données'!BE42</f>
        <v>0</v>
      </c>
      <c r="BS34" s="522">
        <f>'Fiche Données'!BF42</f>
        <v>0</v>
      </c>
      <c r="BT34" s="522">
        <f>'Fiche Données'!BG42</f>
        <v>0</v>
      </c>
      <c r="BU34" s="522">
        <f>'Fiche Données'!BH42</f>
        <v>0</v>
      </c>
      <c r="BV34" s="522">
        <f>'Fiche Données'!BI42</f>
        <v>0</v>
      </c>
      <c r="BW34" s="522">
        <f>'Fiche Données'!BJ42</f>
        <v>0</v>
      </c>
      <c r="BX34" s="522">
        <f>'Fiche Données'!BK42</f>
        <v>0</v>
      </c>
      <c r="BY34" s="522">
        <f>'Fiche Données'!BL42</f>
        <v>0</v>
      </c>
      <c r="BZ34" s="522">
        <f>'Fiche Données'!BM42</f>
        <v>0</v>
      </c>
      <c r="CA34" s="522">
        <f>'Fiche Données'!BN42</f>
        <v>0</v>
      </c>
      <c r="CB34" s="522">
        <f>'Fiche Données'!BO42</f>
        <v>0</v>
      </c>
      <c r="CC34" s="522">
        <f>'Fiche Données'!BP42</f>
        <v>0</v>
      </c>
      <c r="CD34" s="522">
        <f>'Fiche Données'!BQ42</f>
        <v>0</v>
      </c>
      <c r="CE34" s="522">
        <f>'Fiche Données'!BR42</f>
        <v>0</v>
      </c>
      <c r="CF34" s="522">
        <f>'Fiche Données'!BS42</f>
        <v>0</v>
      </c>
      <c r="CG34" s="522">
        <f>'Fiche Données'!BT42</f>
        <v>0</v>
      </c>
      <c r="CH34" s="522">
        <f>'Fiche Données'!BU42</f>
        <v>0</v>
      </c>
      <c r="CI34" s="522">
        <f>'Fiche Données'!BV42</f>
        <v>0</v>
      </c>
      <c r="CJ34" s="522">
        <f>'Fiche Données'!BW42</f>
        <v>0</v>
      </c>
      <c r="CK34" s="522">
        <f>'Fiche Données'!BX42</f>
        <v>0</v>
      </c>
      <c r="CL34" s="522">
        <f>'Fiche Données'!BY42</f>
        <v>0</v>
      </c>
      <c r="CM34" s="522">
        <f>'Fiche Données'!BZ42</f>
        <v>0</v>
      </c>
      <c r="CN34" s="522">
        <f>'Fiche Données'!CA42</f>
        <v>0</v>
      </c>
      <c r="CO34" s="522">
        <f>'Fiche Données'!CB42</f>
        <v>0</v>
      </c>
      <c r="CP34" s="522">
        <f>'Fiche Données'!CC42</f>
        <v>0</v>
      </c>
      <c r="CQ34" s="522">
        <f>'Fiche Données'!CD42</f>
        <v>0</v>
      </c>
      <c r="CR34" s="522">
        <f>'Fiche Données'!CE42</f>
        <v>0</v>
      </c>
      <c r="CS34" s="522">
        <f>'Fiche Données'!CF42</f>
        <v>0</v>
      </c>
      <c r="CT34" s="522">
        <f>'Fiche Données'!CG42</f>
        <v>0</v>
      </c>
      <c r="CU34" s="522">
        <f>'Fiche Données'!CH42</f>
        <v>0</v>
      </c>
      <c r="CV34" s="522">
        <f>'Fiche Données'!CI42</f>
        <v>0</v>
      </c>
      <c r="CW34" s="522">
        <f>'Fiche Données'!CJ42</f>
        <v>0</v>
      </c>
      <c r="CX34" s="522">
        <f>'Fiche Données'!CK42</f>
        <v>0</v>
      </c>
      <c r="CY34" s="522">
        <f>'Fiche Données'!CL42</f>
        <v>0</v>
      </c>
      <c r="CZ34" s="522">
        <f>'Fiche Données'!CM42</f>
        <v>0</v>
      </c>
      <c r="DA34" s="522">
        <f>'Fiche Données'!CN42</f>
        <v>0</v>
      </c>
      <c r="DB34" s="522">
        <f>'Fiche Données'!CO42</f>
        <v>0</v>
      </c>
      <c r="DC34" s="522">
        <f>'Fiche Données'!CP42</f>
        <v>0</v>
      </c>
      <c r="DD34" s="522">
        <f>'Fiche Données'!CQ42</f>
        <v>0</v>
      </c>
      <c r="DE34" s="522">
        <f>'Fiche Données'!CR42</f>
        <v>0</v>
      </c>
      <c r="DF34" s="522">
        <f>'Fiche Données'!CS42</f>
        <v>0</v>
      </c>
      <c r="DG34" s="522">
        <f>'Fiche Données'!CT42</f>
        <v>0</v>
      </c>
      <c r="DH34" s="522">
        <f>'Fiche Données'!CU42</f>
        <v>0</v>
      </c>
      <c r="DI34" s="522">
        <f>'Fiche Données'!CV42</f>
        <v>0</v>
      </c>
      <c r="DJ34" s="522">
        <f>'Fiche Données'!CW42</f>
        <v>0</v>
      </c>
      <c r="DK34" s="522">
        <f>'Fiche Données'!CX42</f>
        <v>0</v>
      </c>
      <c r="DL34" s="522">
        <f>'Fiche Données'!CY42</f>
        <v>0</v>
      </c>
      <c r="DM34" s="522">
        <f>'Fiche Données'!CZ42</f>
        <v>0</v>
      </c>
      <c r="DN34" s="522">
        <f>'Fiche Données'!DA42</f>
        <v>0</v>
      </c>
      <c r="DO34" s="522">
        <f>'Fiche Données'!DB42</f>
        <v>0</v>
      </c>
      <c r="DP34" s="522">
        <f>'Fiche Données'!DC42</f>
        <v>0</v>
      </c>
      <c r="DQ34" s="522">
        <f>'Fiche Données'!DD42</f>
        <v>0</v>
      </c>
      <c r="DR34" s="522">
        <f>'Fiche Données'!DE42</f>
        <v>0</v>
      </c>
      <c r="DS34" s="522">
        <f>'Fiche Données'!DF42</f>
        <v>0</v>
      </c>
      <c r="DT34" s="522">
        <f>'Fiche Données'!DG42</f>
        <v>0</v>
      </c>
      <c r="DU34" s="522">
        <f>'Fiche Données'!DH42</f>
        <v>0</v>
      </c>
      <c r="DV34" s="522">
        <f>'Fiche Données'!DI42</f>
        <v>0</v>
      </c>
      <c r="DW34" s="522">
        <f>'Fiche Données'!DJ42</f>
        <v>0</v>
      </c>
      <c r="DX34" s="522">
        <f>'Fiche Données'!DK42</f>
        <v>0</v>
      </c>
      <c r="DY34" s="522">
        <f>'Fiche Données'!DL42</f>
        <v>0</v>
      </c>
      <c r="DZ34" s="522">
        <f>'Fiche Données'!DM42</f>
        <v>0</v>
      </c>
      <c r="EA34" s="522">
        <f>'Fiche Données'!DN42</f>
        <v>0</v>
      </c>
      <c r="EB34" s="522">
        <f>'Fiche Données'!DO42</f>
        <v>0</v>
      </c>
      <c r="EC34" s="522">
        <f>'Fiche Données'!DP42</f>
        <v>0</v>
      </c>
      <c r="ED34" s="522">
        <f>'Fiche Données'!DQ42</f>
        <v>0</v>
      </c>
      <c r="EE34" s="522">
        <f>'Fiche Données'!DR42</f>
        <v>0</v>
      </c>
      <c r="EF34" s="522">
        <f>'Fiche Données'!DS42</f>
        <v>0</v>
      </c>
      <c r="EG34" s="522">
        <f>'Fiche Données'!DT42</f>
        <v>0</v>
      </c>
      <c r="EH34" s="522">
        <f>'Fiche Données'!DU42</f>
        <v>0</v>
      </c>
      <c r="EI34" s="522">
        <f>'Fiche Données'!DV42</f>
        <v>0</v>
      </c>
      <c r="EJ34" s="522">
        <f>'Fiche Données'!DW42</f>
        <v>0</v>
      </c>
      <c r="EK34" s="522">
        <f>'Fiche Données'!DX42</f>
        <v>0</v>
      </c>
      <c r="EL34" s="522">
        <f>'Fiche Données'!DY42</f>
        <v>0</v>
      </c>
      <c r="EM34" s="522">
        <f>'Fiche Données'!DZ42</f>
        <v>0</v>
      </c>
      <c r="EN34" s="522">
        <f>'Fiche Données'!EA42</f>
        <v>0</v>
      </c>
      <c r="EO34" s="522">
        <f>'Fiche Données'!EB42</f>
        <v>0</v>
      </c>
      <c r="EP34" s="522">
        <f>'Fiche Données'!EC42</f>
        <v>0</v>
      </c>
      <c r="EQ34" s="522">
        <f>'Fiche Données'!ED42</f>
        <v>0</v>
      </c>
      <c r="ER34" s="522">
        <f>'Fiche Données'!EE42</f>
        <v>0</v>
      </c>
      <c r="ES34" s="522">
        <f>'Fiche Données'!EF42</f>
        <v>0</v>
      </c>
      <c r="ET34" s="522">
        <f>'Fiche Données'!EG42</f>
        <v>0</v>
      </c>
      <c r="EU34" s="522">
        <f>'Fiche Données'!EH42</f>
        <v>0</v>
      </c>
      <c r="EV34" s="525">
        <f>'Fiche Données'!EI42</f>
        <v>0</v>
      </c>
    </row>
    <row r="35" spans="1:152" ht="22.5" customHeight="1" x14ac:dyDescent="0.25">
      <c r="A35" s="565"/>
      <c r="B35" s="762"/>
      <c r="C35" s="763"/>
      <c r="D35" s="763"/>
      <c r="E35" s="763"/>
      <c r="F35" s="763"/>
      <c r="G35" s="763"/>
      <c r="H35" s="763"/>
      <c r="I35" s="763"/>
      <c r="J35" s="763"/>
      <c r="K35" s="764"/>
      <c r="L35" s="565"/>
      <c r="O35" s="713" t="s">
        <v>272</v>
      </c>
      <c r="P35" s="714"/>
      <c r="Q35" s="719" t="s">
        <v>270</v>
      </c>
      <c r="R35" s="720"/>
      <c r="S35" s="537">
        <f t="shared" si="0"/>
        <v>0</v>
      </c>
      <c r="T35" s="534">
        <f>'Fiche Données'!G43</f>
        <v>0</v>
      </c>
      <c r="U35" s="522">
        <f>'Fiche Données'!H43</f>
        <v>0</v>
      </c>
      <c r="V35" s="522">
        <f>'Fiche Données'!I43</f>
        <v>0</v>
      </c>
      <c r="W35" s="522">
        <f>'Fiche Données'!J43</f>
        <v>0</v>
      </c>
      <c r="X35" s="522">
        <f>'Fiche Données'!K43</f>
        <v>0</v>
      </c>
      <c r="Y35" s="522">
        <f>'Fiche Données'!L43</f>
        <v>0</v>
      </c>
      <c r="Z35" s="522">
        <f>'Fiche Données'!M43</f>
        <v>0</v>
      </c>
      <c r="AA35" s="522">
        <f>'Fiche Données'!N43</f>
        <v>0</v>
      </c>
      <c r="AB35" s="522">
        <f>'Fiche Données'!O43</f>
        <v>0</v>
      </c>
      <c r="AC35" s="522">
        <f>'Fiche Données'!P43</f>
        <v>0</v>
      </c>
      <c r="AD35" s="522">
        <f>'Fiche Données'!Q43</f>
        <v>0</v>
      </c>
      <c r="AE35" s="522">
        <f>'Fiche Données'!R43</f>
        <v>0</v>
      </c>
      <c r="AF35" s="522">
        <f>'Fiche Données'!S43</f>
        <v>0</v>
      </c>
      <c r="AG35" s="522">
        <f>'Fiche Données'!T43</f>
        <v>0</v>
      </c>
      <c r="AH35" s="522">
        <f>'Fiche Données'!U43</f>
        <v>0</v>
      </c>
      <c r="AI35" s="522">
        <f>'Fiche Données'!V43</f>
        <v>0</v>
      </c>
      <c r="AJ35" s="522">
        <f>'Fiche Données'!W43</f>
        <v>0</v>
      </c>
      <c r="AK35" s="522">
        <f>'Fiche Données'!X43</f>
        <v>0</v>
      </c>
      <c r="AL35" s="522">
        <f>'Fiche Données'!Y43</f>
        <v>0</v>
      </c>
      <c r="AM35" s="522">
        <f>'Fiche Données'!Z43</f>
        <v>0</v>
      </c>
      <c r="AN35" s="522">
        <f>'Fiche Données'!AA43</f>
        <v>0</v>
      </c>
      <c r="AO35" s="522">
        <f>'Fiche Données'!AB43</f>
        <v>0</v>
      </c>
      <c r="AP35" s="522">
        <f>'Fiche Données'!AC43</f>
        <v>0</v>
      </c>
      <c r="AQ35" s="522">
        <f>'Fiche Données'!AD43</f>
        <v>0</v>
      </c>
      <c r="AR35" s="522">
        <f>'Fiche Données'!AE43</f>
        <v>0</v>
      </c>
      <c r="AS35" s="522">
        <f>'Fiche Données'!AF43</f>
        <v>0</v>
      </c>
      <c r="AT35" s="522">
        <f>'Fiche Données'!AG43</f>
        <v>0</v>
      </c>
      <c r="AU35" s="522">
        <f>'Fiche Données'!AH43</f>
        <v>0</v>
      </c>
      <c r="AV35" s="522">
        <f>'Fiche Données'!AI43</f>
        <v>0</v>
      </c>
      <c r="AW35" s="522">
        <f>'Fiche Données'!AJ43</f>
        <v>0</v>
      </c>
      <c r="AX35" s="522">
        <f>'Fiche Données'!AK43</f>
        <v>0</v>
      </c>
      <c r="AY35" s="522">
        <f>'Fiche Données'!AL43</f>
        <v>0</v>
      </c>
      <c r="AZ35" s="522">
        <f>'Fiche Données'!AM43</f>
        <v>0</v>
      </c>
      <c r="BA35" s="522">
        <f>'Fiche Données'!AN43</f>
        <v>0</v>
      </c>
      <c r="BB35" s="522">
        <f>'Fiche Données'!AO43</f>
        <v>0</v>
      </c>
      <c r="BC35" s="522">
        <f>'Fiche Données'!AP43</f>
        <v>0</v>
      </c>
      <c r="BD35" s="522">
        <f>'Fiche Données'!AQ43</f>
        <v>0</v>
      </c>
      <c r="BE35" s="522">
        <f>'Fiche Données'!AR43</f>
        <v>0</v>
      </c>
      <c r="BF35" s="522">
        <f>'Fiche Données'!AS43</f>
        <v>0</v>
      </c>
      <c r="BG35" s="522">
        <f>'Fiche Données'!AT43</f>
        <v>0</v>
      </c>
      <c r="BH35" s="522">
        <f>'Fiche Données'!AU43</f>
        <v>0</v>
      </c>
      <c r="BI35" s="522">
        <f>'Fiche Données'!AV43</f>
        <v>0</v>
      </c>
      <c r="BJ35" s="522">
        <f>'Fiche Données'!AW43</f>
        <v>0</v>
      </c>
      <c r="BK35" s="522">
        <f>'Fiche Données'!AX43</f>
        <v>0</v>
      </c>
      <c r="BL35" s="522">
        <f>'Fiche Données'!AY43</f>
        <v>0</v>
      </c>
      <c r="BM35" s="522">
        <f>'Fiche Données'!AZ43</f>
        <v>0</v>
      </c>
      <c r="BN35" s="522">
        <f>'Fiche Données'!BA43</f>
        <v>0</v>
      </c>
      <c r="BO35" s="522">
        <f>'Fiche Données'!BB43</f>
        <v>0</v>
      </c>
      <c r="BP35" s="522">
        <f>'Fiche Données'!BC43</f>
        <v>0</v>
      </c>
      <c r="BQ35" s="522">
        <f>'Fiche Données'!BD43</f>
        <v>0</v>
      </c>
      <c r="BR35" s="522">
        <f>'Fiche Données'!BE43</f>
        <v>0</v>
      </c>
      <c r="BS35" s="522">
        <f>'Fiche Données'!BF43</f>
        <v>0</v>
      </c>
      <c r="BT35" s="522">
        <f>'Fiche Données'!BG43</f>
        <v>0</v>
      </c>
      <c r="BU35" s="522">
        <f>'Fiche Données'!BH43</f>
        <v>0</v>
      </c>
      <c r="BV35" s="522">
        <f>'Fiche Données'!BI43</f>
        <v>0</v>
      </c>
      <c r="BW35" s="522">
        <f>'Fiche Données'!BJ43</f>
        <v>0</v>
      </c>
      <c r="BX35" s="522">
        <f>'Fiche Données'!BK43</f>
        <v>0</v>
      </c>
      <c r="BY35" s="522">
        <f>'Fiche Données'!BL43</f>
        <v>0</v>
      </c>
      <c r="BZ35" s="522">
        <f>'Fiche Données'!BM43</f>
        <v>0</v>
      </c>
      <c r="CA35" s="522">
        <f>'Fiche Données'!BN43</f>
        <v>0</v>
      </c>
      <c r="CB35" s="522">
        <f>'Fiche Données'!BO43</f>
        <v>0</v>
      </c>
      <c r="CC35" s="522">
        <f>'Fiche Données'!BP43</f>
        <v>0</v>
      </c>
      <c r="CD35" s="522">
        <f>'Fiche Données'!BQ43</f>
        <v>0</v>
      </c>
      <c r="CE35" s="522">
        <f>'Fiche Données'!BR43</f>
        <v>0</v>
      </c>
      <c r="CF35" s="522">
        <f>'Fiche Données'!BS43</f>
        <v>0</v>
      </c>
      <c r="CG35" s="522">
        <f>'Fiche Données'!BT43</f>
        <v>0</v>
      </c>
      <c r="CH35" s="522">
        <f>'Fiche Données'!BU43</f>
        <v>0</v>
      </c>
      <c r="CI35" s="522">
        <f>'Fiche Données'!BV43</f>
        <v>0</v>
      </c>
      <c r="CJ35" s="522">
        <f>'Fiche Données'!BW43</f>
        <v>0</v>
      </c>
      <c r="CK35" s="522">
        <f>'Fiche Données'!BX43</f>
        <v>0</v>
      </c>
      <c r="CL35" s="522">
        <f>'Fiche Données'!BY43</f>
        <v>0</v>
      </c>
      <c r="CM35" s="522">
        <f>'Fiche Données'!BZ43</f>
        <v>0</v>
      </c>
      <c r="CN35" s="522">
        <f>'Fiche Données'!CA43</f>
        <v>0</v>
      </c>
      <c r="CO35" s="522">
        <f>'Fiche Données'!CB43</f>
        <v>0</v>
      </c>
      <c r="CP35" s="522">
        <f>'Fiche Données'!CC43</f>
        <v>0</v>
      </c>
      <c r="CQ35" s="522">
        <f>'Fiche Données'!CD43</f>
        <v>0</v>
      </c>
      <c r="CR35" s="522">
        <f>'Fiche Données'!CE43</f>
        <v>0</v>
      </c>
      <c r="CS35" s="522">
        <f>'Fiche Données'!CF43</f>
        <v>0</v>
      </c>
      <c r="CT35" s="522">
        <f>'Fiche Données'!CG43</f>
        <v>0</v>
      </c>
      <c r="CU35" s="522">
        <f>'Fiche Données'!CH43</f>
        <v>0</v>
      </c>
      <c r="CV35" s="522">
        <f>'Fiche Données'!CI43</f>
        <v>0</v>
      </c>
      <c r="CW35" s="522">
        <f>'Fiche Données'!CJ43</f>
        <v>0</v>
      </c>
      <c r="CX35" s="522">
        <f>'Fiche Données'!CK43</f>
        <v>0</v>
      </c>
      <c r="CY35" s="522">
        <f>'Fiche Données'!CL43</f>
        <v>0</v>
      </c>
      <c r="CZ35" s="522">
        <f>'Fiche Données'!CM43</f>
        <v>0</v>
      </c>
      <c r="DA35" s="522">
        <f>'Fiche Données'!CN43</f>
        <v>0</v>
      </c>
      <c r="DB35" s="522">
        <f>'Fiche Données'!CO43</f>
        <v>0</v>
      </c>
      <c r="DC35" s="522">
        <f>'Fiche Données'!CP43</f>
        <v>0</v>
      </c>
      <c r="DD35" s="522">
        <f>'Fiche Données'!CQ43</f>
        <v>0</v>
      </c>
      <c r="DE35" s="522">
        <f>'Fiche Données'!CR43</f>
        <v>0</v>
      </c>
      <c r="DF35" s="522">
        <f>'Fiche Données'!CS43</f>
        <v>0</v>
      </c>
      <c r="DG35" s="522">
        <f>'Fiche Données'!CT43</f>
        <v>0</v>
      </c>
      <c r="DH35" s="522">
        <f>'Fiche Données'!CU43</f>
        <v>0</v>
      </c>
      <c r="DI35" s="522">
        <f>'Fiche Données'!CV43</f>
        <v>0</v>
      </c>
      <c r="DJ35" s="522">
        <f>'Fiche Données'!CW43</f>
        <v>0</v>
      </c>
      <c r="DK35" s="522">
        <f>'Fiche Données'!CX43</f>
        <v>0</v>
      </c>
      <c r="DL35" s="522">
        <f>'Fiche Données'!CY43</f>
        <v>0</v>
      </c>
      <c r="DM35" s="522">
        <f>'Fiche Données'!CZ43</f>
        <v>0</v>
      </c>
      <c r="DN35" s="522">
        <f>'Fiche Données'!DA43</f>
        <v>0</v>
      </c>
      <c r="DO35" s="522">
        <f>'Fiche Données'!DB43</f>
        <v>0</v>
      </c>
      <c r="DP35" s="522">
        <f>'Fiche Données'!DC43</f>
        <v>0</v>
      </c>
      <c r="DQ35" s="522">
        <f>'Fiche Données'!DD43</f>
        <v>0</v>
      </c>
      <c r="DR35" s="522">
        <f>'Fiche Données'!DE43</f>
        <v>0</v>
      </c>
      <c r="DS35" s="522">
        <f>'Fiche Données'!DF43</f>
        <v>0</v>
      </c>
      <c r="DT35" s="522">
        <f>'Fiche Données'!DG43</f>
        <v>0</v>
      </c>
      <c r="DU35" s="522">
        <f>'Fiche Données'!DH43</f>
        <v>0</v>
      </c>
      <c r="DV35" s="522">
        <f>'Fiche Données'!DI43</f>
        <v>0</v>
      </c>
      <c r="DW35" s="522">
        <f>'Fiche Données'!DJ43</f>
        <v>0</v>
      </c>
      <c r="DX35" s="522">
        <f>'Fiche Données'!DK43</f>
        <v>0</v>
      </c>
      <c r="DY35" s="522">
        <f>'Fiche Données'!DL43</f>
        <v>0</v>
      </c>
      <c r="DZ35" s="522">
        <f>'Fiche Données'!DM43</f>
        <v>0</v>
      </c>
      <c r="EA35" s="522">
        <f>'Fiche Données'!DN43</f>
        <v>0</v>
      </c>
      <c r="EB35" s="522">
        <f>'Fiche Données'!DO43</f>
        <v>0</v>
      </c>
      <c r="EC35" s="522">
        <f>'Fiche Données'!DP43</f>
        <v>0</v>
      </c>
      <c r="ED35" s="522">
        <f>'Fiche Données'!DQ43</f>
        <v>0</v>
      </c>
      <c r="EE35" s="522">
        <f>'Fiche Données'!DR43</f>
        <v>0</v>
      </c>
      <c r="EF35" s="522">
        <f>'Fiche Données'!DS43</f>
        <v>0</v>
      </c>
      <c r="EG35" s="522">
        <f>'Fiche Données'!DT43</f>
        <v>0</v>
      </c>
      <c r="EH35" s="522">
        <f>'Fiche Données'!DU43</f>
        <v>0</v>
      </c>
      <c r="EI35" s="522">
        <f>'Fiche Données'!DV43</f>
        <v>0</v>
      </c>
      <c r="EJ35" s="522">
        <f>'Fiche Données'!DW43</f>
        <v>0</v>
      </c>
      <c r="EK35" s="522">
        <f>'Fiche Données'!DX43</f>
        <v>0</v>
      </c>
      <c r="EL35" s="522">
        <f>'Fiche Données'!DY43</f>
        <v>0</v>
      </c>
      <c r="EM35" s="522">
        <f>'Fiche Données'!DZ43</f>
        <v>0</v>
      </c>
      <c r="EN35" s="522">
        <f>'Fiche Données'!EA43</f>
        <v>0</v>
      </c>
      <c r="EO35" s="522">
        <f>'Fiche Données'!EB43</f>
        <v>0</v>
      </c>
      <c r="EP35" s="522">
        <f>'Fiche Données'!EC43</f>
        <v>0</v>
      </c>
      <c r="EQ35" s="522">
        <f>'Fiche Données'!ED43</f>
        <v>0</v>
      </c>
      <c r="ER35" s="522">
        <f>'Fiche Données'!EE43</f>
        <v>0</v>
      </c>
      <c r="ES35" s="522">
        <f>'Fiche Données'!EF43</f>
        <v>0</v>
      </c>
      <c r="ET35" s="522">
        <f>'Fiche Données'!EG43</f>
        <v>0</v>
      </c>
      <c r="EU35" s="522">
        <f>'Fiche Données'!EH43</f>
        <v>0</v>
      </c>
      <c r="EV35" s="525">
        <f>'Fiche Données'!EI43</f>
        <v>0</v>
      </c>
    </row>
    <row r="36" spans="1:152" ht="22.5" customHeight="1" x14ac:dyDescent="0.25">
      <c r="A36" s="565"/>
      <c r="B36" s="762"/>
      <c r="C36" s="763"/>
      <c r="D36" s="763"/>
      <c r="E36" s="763"/>
      <c r="F36" s="763"/>
      <c r="G36" s="763"/>
      <c r="H36" s="763"/>
      <c r="I36" s="763"/>
      <c r="J36" s="763"/>
      <c r="K36" s="764"/>
      <c r="L36" s="565"/>
      <c r="O36" s="715"/>
      <c r="P36" s="716"/>
      <c r="Q36" s="721" t="s">
        <v>269</v>
      </c>
      <c r="R36" s="722"/>
      <c r="S36" s="537">
        <f t="shared" si="0"/>
        <v>0</v>
      </c>
      <c r="T36" s="534">
        <f>'Fiche Données'!G44</f>
        <v>0</v>
      </c>
      <c r="U36" s="522">
        <f>'Fiche Données'!H44</f>
        <v>0</v>
      </c>
      <c r="V36" s="522">
        <f>'Fiche Données'!I44</f>
        <v>0</v>
      </c>
      <c r="W36" s="522">
        <f>'Fiche Données'!J44</f>
        <v>0</v>
      </c>
      <c r="X36" s="522">
        <f>'Fiche Données'!K44</f>
        <v>0</v>
      </c>
      <c r="Y36" s="522">
        <f>'Fiche Données'!L44</f>
        <v>0</v>
      </c>
      <c r="Z36" s="522">
        <f>'Fiche Données'!M44</f>
        <v>0</v>
      </c>
      <c r="AA36" s="522">
        <f>'Fiche Données'!N44</f>
        <v>0</v>
      </c>
      <c r="AB36" s="522">
        <f>'Fiche Données'!O44</f>
        <v>0</v>
      </c>
      <c r="AC36" s="522">
        <f>'Fiche Données'!P44</f>
        <v>0</v>
      </c>
      <c r="AD36" s="522">
        <f>'Fiche Données'!Q44</f>
        <v>0</v>
      </c>
      <c r="AE36" s="522">
        <f>'Fiche Données'!R44</f>
        <v>0</v>
      </c>
      <c r="AF36" s="522">
        <f>'Fiche Données'!S44</f>
        <v>0</v>
      </c>
      <c r="AG36" s="522">
        <f>'Fiche Données'!T44</f>
        <v>0</v>
      </c>
      <c r="AH36" s="522">
        <f>'Fiche Données'!U44</f>
        <v>0</v>
      </c>
      <c r="AI36" s="522">
        <f>'Fiche Données'!V44</f>
        <v>0</v>
      </c>
      <c r="AJ36" s="522">
        <f>'Fiche Données'!W44</f>
        <v>0</v>
      </c>
      <c r="AK36" s="522">
        <f>'Fiche Données'!X44</f>
        <v>0</v>
      </c>
      <c r="AL36" s="522">
        <f>'Fiche Données'!Y44</f>
        <v>0</v>
      </c>
      <c r="AM36" s="522">
        <f>'Fiche Données'!Z44</f>
        <v>0</v>
      </c>
      <c r="AN36" s="522">
        <f>'Fiche Données'!AA44</f>
        <v>0</v>
      </c>
      <c r="AO36" s="522">
        <f>'Fiche Données'!AB44</f>
        <v>0</v>
      </c>
      <c r="AP36" s="522">
        <f>'Fiche Données'!AC44</f>
        <v>0</v>
      </c>
      <c r="AQ36" s="522">
        <f>'Fiche Données'!AD44</f>
        <v>0</v>
      </c>
      <c r="AR36" s="522">
        <f>'Fiche Données'!AE44</f>
        <v>0</v>
      </c>
      <c r="AS36" s="522">
        <f>'Fiche Données'!AF44</f>
        <v>0</v>
      </c>
      <c r="AT36" s="522">
        <f>'Fiche Données'!AG44</f>
        <v>0</v>
      </c>
      <c r="AU36" s="522">
        <f>'Fiche Données'!AH44</f>
        <v>0</v>
      </c>
      <c r="AV36" s="522">
        <f>'Fiche Données'!AI44</f>
        <v>0</v>
      </c>
      <c r="AW36" s="522">
        <f>'Fiche Données'!AJ44</f>
        <v>0</v>
      </c>
      <c r="AX36" s="522">
        <f>'Fiche Données'!AK44</f>
        <v>0</v>
      </c>
      <c r="AY36" s="522">
        <f>'Fiche Données'!AL44</f>
        <v>0</v>
      </c>
      <c r="AZ36" s="522">
        <f>'Fiche Données'!AM44</f>
        <v>0</v>
      </c>
      <c r="BA36" s="522">
        <f>'Fiche Données'!AN44</f>
        <v>0</v>
      </c>
      <c r="BB36" s="522">
        <f>'Fiche Données'!AO44</f>
        <v>0</v>
      </c>
      <c r="BC36" s="522">
        <f>'Fiche Données'!AP44</f>
        <v>0</v>
      </c>
      <c r="BD36" s="522">
        <f>'Fiche Données'!AQ44</f>
        <v>0</v>
      </c>
      <c r="BE36" s="522">
        <f>'Fiche Données'!AR44</f>
        <v>0</v>
      </c>
      <c r="BF36" s="522">
        <f>'Fiche Données'!AS44</f>
        <v>0</v>
      </c>
      <c r="BG36" s="522">
        <f>'Fiche Données'!AT44</f>
        <v>0</v>
      </c>
      <c r="BH36" s="522">
        <f>'Fiche Données'!AU44</f>
        <v>0</v>
      </c>
      <c r="BI36" s="522">
        <f>'Fiche Données'!AV44</f>
        <v>0</v>
      </c>
      <c r="BJ36" s="522">
        <f>'Fiche Données'!AW44</f>
        <v>0</v>
      </c>
      <c r="BK36" s="522">
        <f>'Fiche Données'!AX44</f>
        <v>0</v>
      </c>
      <c r="BL36" s="522">
        <f>'Fiche Données'!AY44</f>
        <v>0</v>
      </c>
      <c r="BM36" s="522">
        <f>'Fiche Données'!AZ44</f>
        <v>0</v>
      </c>
      <c r="BN36" s="522">
        <f>'Fiche Données'!BA44</f>
        <v>0</v>
      </c>
      <c r="BO36" s="522">
        <f>'Fiche Données'!BB44</f>
        <v>0</v>
      </c>
      <c r="BP36" s="522">
        <f>'Fiche Données'!BC44</f>
        <v>0</v>
      </c>
      <c r="BQ36" s="522">
        <f>'Fiche Données'!BD44</f>
        <v>0</v>
      </c>
      <c r="BR36" s="522">
        <f>'Fiche Données'!BE44</f>
        <v>0</v>
      </c>
      <c r="BS36" s="522">
        <f>'Fiche Données'!BF44</f>
        <v>0</v>
      </c>
      <c r="BT36" s="522">
        <f>'Fiche Données'!BG44</f>
        <v>0</v>
      </c>
      <c r="BU36" s="522">
        <f>'Fiche Données'!BH44</f>
        <v>0</v>
      </c>
      <c r="BV36" s="522">
        <f>'Fiche Données'!BI44</f>
        <v>0</v>
      </c>
      <c r="BW36" s="522">
        <f>'Fiche Données'!BJ44</f>
        <v>0</v>
      </c>
      <c r="BX36" s="522">
        <f>'Fiche Données'!BK44</f>
        <v>0</v>
      </c>
      <c r="BY36" s="522">
        <f>'Fiche Données'!BL44</f>
        <v>0</v>
      </c>
      <c r="BZ36" s="522">
        <f>'Fiche Données'!BM44</f>
        <v>0</v>
      </c>
      <c r="CA36" s="522">
        <f>'Fiche Données'!BN44</f>
        <v>0</v>
      </c>
      <c r="CB36" s="522">
        <f>'Fiche Données'!BO44</f>
        <v>0</v>
      </c>
      <c r="CC36" s="522">
        <f>'Fiche Données'!BP44</f>
        <v>0</v>
      </c>
      <c r="CD36" s="522">
        <f>'Fiche Données'!BQ44</f>
        <v>0</v>
      </c>
      <c r="CE36" s="522">
        <f>'Fiche Données'!BR44</f>
        <v>0</v>
      </c>
      <c r="CF36" s="522">
        <f>'Fiche Données'!BS44</f>
        <v>0</v>
      </c>
      <c r="CG36" s="522">
        <f>'Fiche Données'!BT44</f>
        <v>0</v>
      </c>
      <c r="CH36" s="522">
        <f>'Fiche Données'!BU44</f>
        <v>0</v>
      </c>
      <c r="CI36" s="522">
        <f>'Fiche Données'!BV44</f>
        <v>0</v>
      </c>
      <c r="CJ36" s="522">
        <f>'Fiche Données'!BW44</f>
        <v>0</v>
      </c>
      <c r="CK36" s="522">
        <f>'Fiche Données'!BX44</f>
        <v>0</v>
      </c>
      <c r="CL36" s="522">
        <f>'Fiche Données'!BY44</f>
        <v>0</v>
      </c>
      <c r="CM36" s="522">
        <f>'Fiche Données'!BZ44</f>
        <v>0</v>
      </c>
      <c r="CN36" s="522">
        <f>'Fiche Données'!CA44</f>
        <v>0</v>
      </c>
      <c r="CO36" s="522">
        <f>'Fiche Données'!CB44</f>
        <v>0</v>
      </c>
      <c r="CP36" s="522">
        <f>'Fiche Données'!CC44</f>
        <v>0</v>
      </c>
      <c r="CQ36" s="522">
        <f>'Fiche Données'!CD44</f>
        <v>0</v>
      </c>
      <c r="CR36" s="522">
        <f>'Fiche Données'!CE44</f>
        <v>0</v>
      </c>
      <c r="CS36" s="522">
        <f>'Fiche Données'!CF44</f>
        <v>0</v>
      </c>
      <c r="CT36" s="522">
        <f>'Fiche Données'!CG44</f>
        <v>0</v>
      </c>
      <c r="CU36" s="522">
        <f>'Fiche Données'!CH44</f>
        <v>0</v>
      </c>
      <c r="CV36" s="522">
        <f>'Fiche Données'!CI44</f>
        <v>0</v>
      </c>
      <c r="CW36" s="522">
        <f>'Fiche Données'!CJ44</f>
        <v>0</v>
      </c>
      <c r="CX36" s="522">
        <f>'Fiche Données'!CK44</f>
        <v>0</v>
      </c>
      <c r="CY36" s="522">
        <f>'Fiche Données'!CL44</f>
        <v>0</v>
      </c>
      <c r="CZ36" s="522">
        <f>'Fiche Données'!CM44</f>
        <v>0</v>
      </c>
      <c r="DA36" s="522">
        <f>'Fiche Données'!CN44</f>
        <v>0</v>
      </c>
      <c r="DB36" s="522">
        <f>'Fiche Données'!CO44</f>
        <v>0</v>
      </c>
      <c r="DC36" s="522">
        <f>'Fiche Données'!CP44</f>
        <v>0</v>
      </c>
      <c r="DD36" s="522">
        <f>'Fiche Données'!CQ44</f>
        <v>0</v>
      </c>
      <c r="DE36" s="522">
        <f>'Fiche Données'!CR44</f>
        <v>0</v>
      </c>
      <c r="DF36" s="522">
        <f>'Fiche Données'!CS44</f>
        <v>0</v>
      </c>
      <c r="DG36" s="522">
        <f>'Fiche Données'!CT44</f>
        <v>0</v>
      </c>
      <c r="DH36" s="522">
        <f>'Fiche Données'!CU44</f>
        <v>0</v>
      </c>
      <c r="DI36" s="522">
        <f>'Fiche Données'!CV44</f>
        <v>0</v>
      </c>
      <c r="DJ36" s="522">
        <f>'Fiche Données'!CW44</f>
        <v>0</v>
      </c>
      <c r="DK36" s="522">
        <f>'Fiche Données'!CX44</f>
        <v>0</v>
      </c>
      <c r="DL36" s="522">
        <f>'Fiche Données'!CY44</f>
        <v>0</v>
      </c>
      <c r="DM36" s="522">
        <f>'Fiche Données'!CZ44</f>
        <v>0</v>
      </c>
      <c r="DN36" s="522">
        <f>'Fiche Données'!DA44</f>
        <v>0</v>
      </c>
      <c r="DO36" s="522">
        <f>'Fiche Données'!DB44</f>
        <v>0</v>
      </c>
      <c r="DP36" s="522">
        <f>'Fiche Données'!DC44</f>
        <v>0</v>
      </c>
      <c r="DQ36" s="522">
        <f>'Fiche Données'!DD44</f>
        <v>0</v>
      </c>
      <c r="DR36" s="522">
        <f>'Fiche Données'!DE44</f>
        <v>0</v>
      </c>
      <c r="DS36" s="522">
        <f>'Fiche Données'!DF44</f>
        <v>0</v>
      </c>
      <c r="DT36" s="522">
        <f>'Fiche Données'!DG44</f>
        <v>0</v>
      </c>
      <c r="DU36" s="522">
        <f>'Fiche Données'!DH44</f>
        <v>0</v>
      </c>
      <c r="DV36" s="522">
        <f>'Fiche Données'!DI44</f>
        <v>0</v>
      </c>
      <c r="DW36" s="522">
        <f>'Fiche Données'!DJ44</f>
        <v>0</v>
      </c>
      <c r="DX36" s="522">
        <f>'Fiche Données'!DK44</f>
        <v>0</v>
      </c>
      <c r="DY36" s="522">
        <f>'Fiche Données'!DL44</f>
        <v>0</v>
      </c>
      <c r="DZ36" s="522">
        <f>'Fiche Données'!DM44</f>
        <v>0</v>
      </c>
      <c r="EA36" s="522">
        <f>'Fiche Données'!DN44</f>
        <v>0</v>
      </c>
      <c r="EB36" s="522">
        <f>'Fiche Données'!DO44</f>
        <v>0</v>
      </c>
      <c r="EC36" s="522">
        <f>'Fiche Données'!DP44</f>
        <v>0</v>
      </c>
      <c r="ED36" s="522">
        <f>'Fiche Données'!DQ44</f>
        <v>0</v>
      </c>
      <c r="EE36" s="522">
        <f>'Fiche Données'!DR44</f>
        <v>0</v>
      </c>
      <c r="EF36" s="522">
        <f>'Fiche Données'!DS44</f>
        <v>0</v>
      </c>
      <c r="EG36" s="522">
        <f>'Fiche Données'!DT44</f>
        <v>0</v>
      </c>
      <c r="EH36" s="522">
        <f>'Fiche Données'!DU44</f>
        <v>0</v>
      </c>
      <c r="EI36" s="522">
        <f>'Fiche Données'!DV44</f>
        <v>0</v>
      </c>
      <c r="EJ36" s="522">
        <f>'Fiche Données'!DW44</f>
        <v>0</v>
      </c>
      <c r="EK36" s="522">
        <f>'Fiche Données'!DX44</f>
        <v>0</v>
      </c>
      <c r="EL36" s="522">
        <f>'Fiche Données'!DY44</f>
        <v>0</v>
      </c>
      <c r="EM36" s="522">
        <f>'Fiche Données'!DZ44</f>
        <v>0</v>
      </c>
      <c r="EN36" s="522">
        <f>'Fiche Données'!EA44</f>
        <v>0</v>
      </c>
      <c r="EO36" s="522">
        <f>'Fiche Données'!EB44</f>
        <v>0</v>
      </c>
      <c r="EP36" s="522">
        <f>'Fiche Données'!EC44</f>
        <v>0</v>
      </c>
      <c r="EQ36" s="522">
        <f>'Fiche Données'!ED44</f>
        <v>0</v>
      </c>
      <c r="ER36" s="522">
        <f>'Fiche Données'!EE44</f>
        <v>0</v>
      </c>
      <c r="ES36" s="522">
        <f>'Fiche Données'!EF44</f>
        <v>0</v>
      </c>
      <c r="ET36" s="522">
        <f>'Fiche Données'!EG44</f>
        <v>0</v>
      </c>
      <c r="EU36" s="522">
        <f>'Fiche Données'!EH44</f>
        <v>0</v>
      </c>
      <c r="EV36" s="525">
        <f>'Fiche Données'!EI44</f>
        <v>0</v>
      </c>
    </row>
    <row r="37" spans="1:152" ht="22.5" customHeight="1" thickBot="1" x14ac:dyDescent="0.3">
      <c r="A37" s="565"/>
      <c r="B37" s="762"/>
      <c r="C37" s="763"/>
      <c r="D37" s="763"/>
      <c r="E37" s="763"/>
      <c r="F37" s="763"/>
      <c r="G37" s="763"/>
      <c r="H37" s="763"/>
      <c r="I37" s="763"/>
      <c r="J37" s="763"/>
      <c r="K37" s="764"/>
      <c r="L37" s="565"/>
      <c r="O37" s="717"/>
      <c r="P37" s="718"/>
      <c r="Q37" s="711" t="s">
        <v>185</v>
      </c>
      <c r="R37" s="712"/>
      <c r="S37" s="537">
        <f t="shared" si="0"/>
        <v>0</v>
      </c>
      <c r="T37" s="534">
        <f>'Fiche Données'!G45</f>
        <v>0</v>
      </c>
      <c r="U37" s="522">
        <f>'Fiche Données'!H45</f>
        <v>0</v>
      </c>
      <c r="V37" s="522">
        <f>'Fiche Données'!I45</f>
        <v>0</v>
      </c>
      <c r="W37" s="522">
        <f>'Fiche Données'!J45</f>
        <v>0</v>
      </c>
      <c r="X37" s="522">
        <f>'Fiche Données'!K45</f>
        <v>0</v>
      </c>
      <c r="Y37" s="522">
        <f>'Fiche Données'!L45</f>
        <v>0</v>
      </c>
      <c r="Z37" s="522">
        <f>'Fiche Données'!M45</f>
        <v>0</v>
      </c>
      <c r="AA37" s="522">
        <f>'Fiche Données'!N45</f>
        <v>0</v>
      </c>
      <c r="AB37" s="522">
        <f>'Fiche Données'!O45</f>
        <v>0</v>
      </c>
      <c r="AC37" s="522">
        <f>'Fiche Données'!P45</f>
        <v>0</v>
      </c>
      <c r="AD37" s="522">
        <f>'Fiche Données'!Q45</f>
        <v>0</v>
      </c>
      <c r="AE37" s="522">
        <f>'Fiche Données'!R45</f>
        <v>0</v>
      </c>
      <c r="AF37" s="522">
        <f>'Fiche Données'!S45</f>
        <v>0</v>
      </c>
      <c r="AG37" s="522">
        <f>'Fiche Données'!T45</f>
        <v>0</v>
      </c>
      <c r="AH37" s="522">
        <f>'Fiche Données'!U45</f>
        <v>0</v>
      </c>
      <c r="AI37" s="522">
        <f>'Fiche Données'!V45</f>
        <v>0</v>
      </c>
      <c r="AJ37" s="522">
        <f>'Fiche Données'!W45</f>
        <v>0</v>
      </c>
      <c r="AK37" s="522">
        <f>'Fiche Données'!X45</f>
        <v>0</v>
      </c>
      <c r="AL37" s="522">
        <f>'Fiche Données'!Y45</f>
        <v>0</v>
      </c>
      <c r="AM37" s="522">
        <f>'Fiche Données'!Z45</f>
        <v>0</v>
      </c>
      <c r="AN37" s="522">
        <f>'Fiche Données'!AA45</f>
        <v>0</v>
      </c>
      <c r="AO37" s="522">
        <f>'Fiche Données'!AB45</f>
        <v>0</v>
      </c>
      <c r="AP37" s="522">
        <f>'Fiche Données'!AC45</f>
        <v>0</v>
      </c>
      <c r="AQ37" s="522">
        <f>'Fiche Données'!AD45</f>
        <v>0</v>
      </c>
      <c r="AR37" s="522">
        <f>'Fiche Données'!AE45</f>
        <v>0</v>
      </c>
      <c r="AS37" s="522">
        <f>'Fiche Données'!AF45</f>
        <v>0</v>
      </c>
      <c r="AT37" s="522">
        <f>'Fiche Données'!AG45</f>
        <v>0</v>
      </c>
      <c r="AU37" s="522">
        <f>'Fiche Données'!AH45</f>
        <v>0</v>
      </c>
      <c r="AV37" s="522">
        <f>'Fiche Données'!AI45</f>
        <v>0</v>
      </c>
      <c r="AW37" s="522">
        <f>'Fiche Données'!AJ45</f>
        <v>0</v>
      </c>
      <c r="AX37" s="522">
        <f>'Fiche Données'!AK45</f>
        <v>0</v>
      </c>
      <c r="AY37" s="522">
        <f>'Fiche Données'!AL45</f>
        <v>0</v>
      </c>
      <c r="AZ37" s="522">
        <f>'Fiche Données'!AM45</f>
        <v>0</v>
      </c>
      <c r="BA37" s="522">
        <f>'Fiche Données'!AN45</f>
        <v>0</v>
      </c>
      <c r="BB37" s="522">
        <f>'Fiche Données'!AO45</f>
        <v>0</v>
      </c>
      <c r="BC37" s="522">
        <f>'Fiche Données'!AP45</f>
        <v>0</v>
      </c>
      <c r="BD37" s="522">
        <f>'Fiche Données'!AQ45</f>
        <v>0</v>
      </c>
      <c r="BE37" s="522">
        <f>'Fiche Données'!AR45</f>
        <v>0</v>
      </c>
      <c r="BF37" s="522">
        <f>'Fiche Données'!AS45</f>
        <v>0</v>
      </c>
      <c r="BG37" s="522">
        <f>'Fiche Données'!AT45</f>
        <v>0</v>
      </c>
      <c r="BH37" s="522">
        <f>'Fiche Données'!AU45</f>
        <v>0</v>
      </c>
      <c r="BI37" s="522">
        <f>'Fiche Données'!AV45</f>
        <v>0</v>
      </c>
      <c r="BJ37" s="522">
        <f>'Fiche Données'!AW45</f>
        <v>0</v>
      </c>
      <c r="BK37" s="522">
        <f>'Fiche Données'!AX45</f>
        <v>0</v>
      </c>
      <c r="BL37" s="522">
        <f>'Fiche Données'!AY45</f>
        <v>0</v>
      </c>
      <c r="BM37" s="522">
        <f>'Fiche Données'!AZ45</f>
        <v>0</v>
      </c>
      <c r="BN37" s="522">
        <f>'Fiche Données'!BA45</f>
        <v>0</v>
      </c>
      <c r="BO37" s="522">
        <f>'Fiche Données'!BB45</f>
        <v>0</v>
      </c>
      <c r="BP37" s="522">
        <f>'Fiche Données'!BC45</f>
        <v>0</v>
      </c>
      <c r="BQ37" s="522">
        <f>'Fiche Données'!BD45</f>
        <v>0</v>
      </c>
      <c r="BR37" s="522">
        <f>'Fiche Données'!BE45</f>
        <v>0</v>
      </c>
      <c r="BS37" s="522">
        <f>'Fiche Données'!BF45</f>
        <v>0</v>
      </c>
      <c r="BT37" s="522">
        <f>'Fiche Données'!BG45</f>
        <v>0</v>
      </c>
      <c r="BU37" s="522">
        <f>'Fiche Données'!BH45</f>
        <v>0</v>
      </c>
      <c r="BV37" s="522">
        <f>'Fiche Données'!BI45</f>
        <v>0</v>
      </c>
      <c r="BW37" s="522">
        <f>'Fiche Données'!BJ45</f>
        <v>0</v>
      </c>
      <c r="BX37" s="522">
        <f>'Fiche Données'!BK45</f>
        <v>0</v>
      </c>
      <c r="BY37" s="522">
        <f>'Fiche Données'!BL45</f>
        <v>0</v>
      </c>
      <c r="BZ37" s="522">
        <f>'Fiche Données'!BM45</f>
        <v>0</v>
      </c>
      <c r="CA37" s="522">
        <f>'Fiche Données'!BN45</f>
        <v>0</v>
      </c>
      <c r="CB37" s="522">
        <f>'Fiche Données'!BO45</f>
        <v>0</v>
      </c>
      <c r="CC37" s="522">
        <f>'Fiche Données'!BP45</f>
        <v>0</v>
      </c>
      <c r="CD37" s="522">
        <f>'Fiche Données'!BQ45</f>
        <v>0</v>
      </c>
      <c r="CE37" s="522">
        <f>'Fiche Données'!BR45</f>
        <v>0</v>
      </c>
      <c r="CF37" s="522">
        <f>'Fiche Données'!BS45</f>
        <v>0</v>
      </c>
      <c r="CG37" s="522">
        <f>'Fiche Données'!BT45</f>
        <v>0</v>
      </c>
      <c r="CH37" s="522">
        <f>'Fiche Données'!BU45</f>
        <v>0</v>
      </c>
      <c r="CI37" s="522">
        <f>'Fiche Données'!BV45</f>
        <v>0</v>
      </c>
      <c r="CJ37" s="522">
        <f>'Fiche Données'!BW45</f>
        <v>0</v>
      </c>
      <c r="CK37" s="522">
        <f>'Fiche Données'!BX45</f>
        <v>0</v>
      </c>
      <c r="CL37" s="522">
        <f>'Fiche Données'!BY45</f>
        <v>0</v>
      </c>
      <c r="CM37" s="522">
        <f>'Fiche Données'!BZ45</f>
        <v>0</v>
      </c>
      <c r="CN37" s="522">
        <f>'Fiche Données'!CA45</f>
        <v>0</v>
      </c>
      <c r="CO37" s="522">
        <f>'Fiche Données'!CB45</f>
        <v>0</v>
      </c>
      <c r="CP37" s="522">
        <f>'Fiche Données'!CC45</f>
        <v>0</v>
      </c>
      <c r="CQ37" s="522">
        <f>'Fiche Données'!CD45</f>
        <v>0</v>
      </c>
      <c r="CR37" s="522">
        <f>'Fiche Données'!CE45</f>
        <v>0</v>
      </c>
      <c r="CS37" s="522">
        <f>'Fiche Données'!CF45</f>
        <v>0</v>
      </c>
      <c r="CT37" s="522">
        <f>'Fiche Données'!CG45</f>
        <v>0</v>
      </c>
      <c r="CU37" s="522">
        <f>'Fiche Données'!CH45</f>
        <v>0</v>
      </c>
      <c r="CV37" s="522">
        <f>'Fiche Données'!CI45</f>
        <v>0</v>
      </c>
      <c r="CW37" s="522">
        <f>'Fiche Données'!CJ45</f>
        <v>0</v>
      </c>
      <c r="CX37" s="522">
        <f>'Fiche Données'!CK45</f>
        <v>0</v>
      </c>
      <c r="CY37" s="522">
        <f>'Fiche Données'!CL45</f>
        <v>0</v>
      </c>
      <c r="CZ37" s="522">
        <f>'Fiche Données'!CM45</f>
        <v>0</v>
      </c>
      <c r="DA37" s="522">
        <f>'Fiche Données'!CN45</f>
        <v>0</v>
      </c>
      <c r="DB37" s="522">
        <f>'Fiche Données'!CO45</f>
        <v>0</v>
      </c>
      <c r="DC37" s="522">
        <f>'Fiche Données'!CP45</f>
        <v>0</v>
      </c>
      <c r="DD37" s="522">
        <f>'Fiche Données'!CQ45</f>
        <v>0</v>
      </c>
      <c r="DE37" s="522">
        <f>'Fiche Données'!CR45</f>
        <v>0</v>
      </c>
      <c r="DF37" s="522">
        <f>'Fiche Données'!CS45</f>
        <v>0</v>
      </c>
      <c r="DG37" s="522">
        <f>'Fiche Données'!CT45</f>
        <v>0</v>
      </c>
      <c r="DH37" s="522">
        <f>'Fiche Données'!CU45</f>
        <v>0</v>
      </c>
      <c r="DI37" s="522">
        <f>'Fiche Données'!CV45</f>
        <v>0</v>
      </c>
      <c r="DJ37" s="522">
        <f>'Fiche Données'!CW45</f>
        <v>0</v>
      </c>
      <c r="DK37" s="522">
        <f>'Fiche Données'!CX45</f>
        <v>0</v>
      </c>
      <c r="DL37" s="522">
        <f>'Fiche Données'!CY45</f>
        <v>0</v>
      </c>
      <c r="DM37" s="522">
        <f>'Fiche Données'!CZ45</f>
        <v>0</v>
      </c>
      <c r="DN37" s="522">
        <f>'Fiche Données'!DA45</f>
        <v>0</v>
      </c>
      <c r="DO37" s="522">
        <f>'Fiche Données'!DB45</f>
        <v>0</v>
      </c>
      <c r="DP37" s="522">
        <f>'Fiche Données'!DC45</f>
        <v>0</v>
      </c>
      <c r="DQ37" s="522">
        <f>'Fiche Données'!DD45</f>
        <v>0</v>
      </c>
      <c r="DR37" s="522">
        <f>'Fiche Données'!DE45</f>
        <v>0</v>
      </c>
      <c r="DS37" s="522">
        <f>'Fiche Données'!DF45</f>
        <v>0</v>
      </c>
      <c r="DT37" s="522">
        <f>'Fiche Données'!DG45</f>
        <v>0</v>
      </c>
      <c r="DU37" s="522">
        <f>'Fiche Données'!DH45</f>
        <v>0</v>
      </c>
      <c r="DV37" s="522">
        <f>'Fiche Données'!DI45</f>
        <v>0</v>
      </c>
      <c r="DW37" s="522">
        <f>'Fiche Données'!DJ45</f>
        <v>0</v>
      </c>
      <c r="DX37" s="522">
        <f>'Fiche Données'!DK45</f>
        <v>0</v>
      </c>
      <c r="DY37" s="522">
        <f>'Fiche Données'!DL45</f>
        <v>0</v>
      </c>
      <c r="DZ37" s="522">
        <f>'Fiche Données'!DM45</f>
        <v>0</v>
      </c>
      <c r="EA37" s="522">
        <f>'Fiche Données'!DN45</f>
        <v>0</v>
      </c>
      <c r="EB37" s="522">
        <f>'Fiche Données'!DO45</f>
        <v>0</v>
      </c>
      <c r="EC37" s="522">
        <f>'Fiche Données'!DP45</f>
        <v>0</v>
      </c>
      <c r="ED37" s="522">
        <f>'Fiche Données'!DQ45</f>
        <v>0</v>
      </c>
      <c r="EE37" s="522">
        <f>'Fiche Données'!DR45</f>
        <v>0</v>
      </c>
      <c r="EF37" s="522">
        <f>'Fiche Données'!DS45</f>
        <v>0</v>
      </c>
      <c r="EG37" s="522">
        <f>'Fiche Données'!DT45</f>
        <v>0</v>
      </c>
      <c r="EH37" s="522">
        <f>'Fiche Données'!DU45</f>
        <v>0</v>
      </c>
      <c r="EI37" s="522">
        <f>'Fiche Données'!DV45</f>
        <v>0</v>
      </c>
      <c r="EJ37" s="522">
        <f>'Fiche Données'!DW45</f>
        <v>0</v>
      </c>
      <c r="EK37" s="522">
        <f>'Fiche Données'!DX45</f>
        <v>0</v>
      </c>
      <c r="EL37" s="522">
        <f>'Fiche Données'!DY45</f>
        <v>0</v>
      </c>
      <c r="EM37" s="522">
        <f>'Fiche Données'!DZ45</f>
        <v>0</v>
      </c>
      <c r="EN37" s="522">
        <f>'Fiche Données'!EA45</f>
        <v>0</v>
      </c>
      <c r="EO37" s="522">
        <f>'Fiche Données'!EB45</f>
        <v>0</v>
      </c>
      <c r="EP37" s="522">
        <f>'Fiche Données'!EC45</f>
        <v>0</v>
      </c>
      <c r="EQ37" s="522">
        <f>'Fiche Données'!ED45</f>
        <v>0</v>
      </c>
      <c r="ER37" s="522">
        <f>'Fiche Données'!EE45</f>
        <v>0</v>
      </c>
      <c r="ES37" s="522">
        <f>'Fiche Données'!EF45</f>
        <v>0</v>
      </c>
      <c r="ET37" s="522">
        <f>'Fiche Données'!EG45</f>
        <v>0</v>
      </c>
      <c r="EU37" s="522">
        <f>'Fiche Données'!EH45</f>
        <v>0</v>
      </c>
      <c r="EV37" s="525">
        <f>'Fiche Données'!EI45</f>
        <v>0</v>
      </c>
    </row>
    <row r="38" spans="1:152" ht="22.5" customHeight="1" x14ac:dyDescent="0.25">
      <c r="A38" s="565"/>
      <c r="B38" s="762"/>
      <c r="C38" s="763"/>
      <c r="D38" s="763"/>
      <c r="E38" s="763"/>
      <c r="F38" s="763"/>
      <c r="G38" s="763"/>
      <c r="H38" s="763"/>
      <c r="I38" s="763"/>
      <c r="J38" s="763"/>
      <c r="K38" s="764"/>
      <c r="L38" s="565"/>
      <c r="O38" s="713" t="s">
        <v>273</v>
      </c>
      <c r="P38" s="714"/>
      <c r="Q38" s="719" t="s">
        <v>270</v>
      </c>
      <c r="R38" s="720"/>
      <c r="S38" s="537">
        <f t="shared" si="0"/>
        <v>0</v>
      </c>
      <c r="T38" s="534">
        <f>'Fiche Données'!G46</f>
        <v>0</v>
      </c>
      <c r="U38" s="522">
        <f>'Fiche Données'!H46</f>
        <v>0</v>
      </c>
      <c r="V38" s="522">
        <f>'Fiche Données'!I46</f>
        <v>0</v>
      </c>
      <c r="W38" s="522">
        <f>'Fiche Données'!J46</f>
        <v>0</v>
      </c>
      <c r="X38" s="522">
        <f>'Fiche Données'!K46</f>
        <v>0</v>
      </c>
      <c r="Y38" s="522">
        <f>'Fiche Données'!L46</f>
        <v>0</v>
      </c>
      <c r="Z38" s="522">
        <f>'Fiche Données'!M46</f>
        <v>0</v>
      </c>
      <c r="AA38" s="522">
        <f>'Fiche Données'!N46</f>
        <v>0</v>
      </c>
      <c r="AB38" s="522">
        <f>'Fiche Données'!O46</f>
        <v>0</v>
      </c>
      <c r="AC38" s="522">
        <f>'Fiche Données'!P46</f>
        <v>0</v>
      </c>
      <c r="AD38" s="522">
        <f>'Fiche Données'!Q46</f>
        <v>0</v>
      </c>
      <c r="AE38" s="522">
        <f>'Fiche Données'!R46</f>
        <v>0</v>
      </c>
      <c r="AF38" s="522">
        <f>'Fiche Données'!S46</f>
        <v>0</v>
      </c>
      <c r="AG38" s="522">
        <f>'Fiche Données'!T46</f>
        <v>0</v>
      </c>
      <c r="AH38" s="522">
        <f>'Fiche Données'!U46</f>
        <v>0</v>
      </c>
      <c r="AI38" s="522">
        <f>'Fiche Données'!V46</f>
        <v>0</v>
      </c>
      <c r="AJ38" s="522">
        <f>'Fiche Données'!W46</f>
        <v>0</v>
      </c>
      <c r="AK38" s="522">
        <f>'Fiche Données'!X46</f>
        <v>0</v>
      </c>
      <c r="AL38" s="522">
        <f>'Fiche Données'!Y46</f>
        <v>0</v>
      </c>
      <c r="AM38" s="522">
        <f>'Fiche Données'!Z46</f>
        <v>0</v>
      </c>
      <c r="AN38" s="522">
        <f>'Fiche Données'!AA46</f>
        <v>0</v>
      </c>
      <c r="AO38" s="522">
        <f>'Fiche Données'!AB46</f>
        <v>0</v>
      </c>
      <c r="AP38" s="522">
        <f>'Fiche Données'!AC46</f>
        <v>0</v>
      </c>
      <c r="AQ38" s="522">
        <f>'Fiche Données'!AD46</f>
        <v>0</v>
      </c>
      <c r="AR38" s="522">
        <f>'Fiche Données'!AE46</f>
        <v>0</v>
      </c>
      <c r="AS38" s="522">
        <f>'Fiche Données'!AF46</f>
        <v>0</v>
      </c>
      <c r="AT38" s="522">
        <f>'Fiche Données'!AG46</f>
        <v>0</v>
      </c>
      <c r="AU38" s="522">
        <f>'Fiche Données'!AH46</f>
        <v>0</v>
      </c>
      <c r="AV38" s="522">
        <f>'Fiche Données'!AI46</f>
        <v>0</v>
      </c>
      <c r="AW38" s="522">
        <f>'Fiche Données'!AJ46</f>
        <v>0</v>
      </c>
      <c r="AX38" s="522">
        <f>'Fiche Données'!AK46</f>
        <v>0</v>
      </c>
      <c r="AY38" s="522">
        <f>'Fiche Données'!AL46</f>
        <v>0</v>
      </c>
      <c r="AZ38" s="522">
        <f>'Fiche Données'!AM46</f>
        <v>0</v>
      </c>
      <c r="BA38" s="522">
        <f>'Fiche Données'!AN46</f>
        <v>0</v>
      </c>
      <c r="BB38" s="522">
        <f>'Fiche Données'!AO46</f>
        <v>0</v>
      </c>
      <c r="BC38" s="522">
        <f>'Fiche Données'!AP46</f>
        <v>0</v>
      </c>
      <c r="BD38" s="522">
        <f>'Fiche Données'!AQ46</f>
        <v>0</v>
      </c>
      <c r="BE38" s="522">
        <f>'Fiche Données'!AR46</f>
        <v>0</v>
      </c>
      <c r="BF38" s="522">
        <f>'Fiche Données'!AS46</f>
        <v>0</v>
      </c>
      <c r="BG38" s="522">
        <f>'Fiche Données'!AT46</f>
        <v>0</v>
      </c>
      <c r="BH38" s="522">
        <f>'Fiche Données'!AU46</f>
        <v>0</v>
      </c>
      <c r="BI38" s="522">
        <f>'Fiche Données'!AV46</f>
        <v>0</v>
      </c>
      <c r="BJ38" s="522">
        <f>'Fiche Données'!AW46</f>
        <v>0</v>
      </c>
      <c r="BK38" s="522">
        <f>'Fiche Données'!AX46</f>
        <v>0</v>
      </c>
      <c r="BL38" s="522">
        <f>'Fiche Données'!AY46</f>
        <v>0</v>
      </c>
      <c r="BM38" s="522">
        <f>'Fiche Données'!AZ46</f>
        <v>0</v>
      </c>
      <c r="BN38" s="522">
        <f>'Fiche Données'!BA46</f>
        <v>0</v>
      </c>
      <c r="BO38" s="522">
        <f>'Fiche Données'!BB46</f>
        <v>0</v>
      </c>
      <c r="BP38" s="522">
        <f>'Fiche Données'!BC46</f>
        <v>0</v>
      </c>
      <c r="BQ38" s="522">
        <f>'Fiche Données'!BD46</f>
        <v>0</v>
      </c>
      <c r="BR38" s="522">
        <f>'Fiche Données'!BE46</f>
        <v>0</v>
      </c>
      <c r="BS38" s="522">
        <f>'Fiche Données'!BF46</f>
        <v>0</v>
      </c>
      <c r="BT38" s="522">
        <f>'Fiche Données'!BG46</f>
        <v>0</v>
      </c>
      <c r="BU38" s="522">
        <f>'Fiche Données'!BH46</f>
        <v>0</v>
      </c>
      <c r="BV38" s="522">
        <f>'Fiche Données'!BI46</f>
        <v>0</v>
      </c>
      <c r="BW38" s="522">
        <f>'Fiche Données'!BJ46</f>
        <v>0</v>
      </c>
      <c r="BX38" s="522">
        <f>'Fiche Données'!BK46</f>
        <v>0</v>
      </c>
      <c r="BY38" s="522">
        <f>'Fiche Données'!BL46</f>
        <v>0</v>
      </c>
      <c r="BZ38" s="522">
        <f>'Fiche Données'!BM46</f>
        <v>0</v>
      </c>
      <c r="CA38" s="522">
        <f>'Fiche Données'!BN46</f>
        <v>0</v>
      </c>
      <c r="CB38" s="522">
        <f>'Fiche Données'!BO46</f>
        <v>0</v>
      </c>
      <c r="CC38" s="522">
        <f>'Fiche Données'!BP46</f>
        <v>0</v>
      </c>
      <c r="CD38" s="522">
        <f>'Fiche Données'!BQ46</f>
        <v>0</v>
      </c>
      <c r="CE38" s="522">
        <f>'Fiche Données'!BR46</f>
        <v>0</v>
      </c>
      <c r="CF38" s="522">
        <f>'Fiche Données'!BS46</f>
        <v>0</v>
      </c>
      <c r="CG38" s="522">
        <f>'Fiche Données'!BT46</f>
        <v>0</v>
      </c>
      <c r="CH38" s="522">
        <f>'Fiche Données'!BU46</f>
        <v>0</v>
      </c>
      <c r="CI38" s="522">
        <f>'Fiche Données'!BV46</f>
        <v>0</v>
      </c>
      <c r="CJ38" s="522">
        <f>'Fiche Données'!BW46</f>
        <v>0</v>
      </c>
      <c r="CK38" s="522">
        <f>'Fiche Données'!BX46</f>
        <v>0</v>
      </c>
      <c r="CL38" s="522">
        <f>'Fiche Données'!BY46</f>
        <v>0</v>
      </c>
      <c r="CM38" s="522">
        <f>'Fiche Données'!BZ46</f>
        <v>0</v>
      </c>
      <c r="CN38" s="522">
        <f>'Fiche Données'!CA46</f>
        <v>0</v>
      </c>
      <c r="CO38" s="522">
        <f>'Fiche Données'!CB46</f>
        <v>0</v>
      </c>
      <c r="CP38" s="522">
        <f>'Fiche Données'!CC46</f>
        <v>0</v>
      </c>
      <c r="CQ38" s="522">
        <f>'Fiche Données'!CD46</f>
        <v>0</v>
      </c>
      <c r="CR38" s="522">
        <f>'Fiche Données'!CE46</f>
        <v>0</v>
      </c>
      <c r="CS38" s="522">
        <f>'Fiche Données'!CF46</f>
        <v>0</v>
      </c>
      <c r="CT38" s="522">
        <f>'Fiche Données'!CG46</f>
        <v>0</v>
      </c>
      <c r="CU38" s="522">
        <f>'Fiche Données'!CH46</f>
        <v>0</v>
      </c>
      <c r="CV38" s="522">
        <f>'Fiche Données'!CI46</f>
        <v>0</v>
      </c>
      <c r="CW38" s="522">
        <f>'Fiche Données'!CJ46</f>
        <v>0</v>
      </c>
      <c r="CX38" s="522">
        <f>'Fiche Données'!CK46</f>
        <v>0</v>
      </c>
      <c r="CY38" s="522">
        <f>'Fiche Données'!CL46</f>
        <v>0</v>
      </c>
      <c r="CZ38" s="522">
        <f>'Fiche Données'!CM46</f>
        <v>0</v>
      </c>
      <c r="DA38" s="522">
        <f>'Fiche Données'!CN46</f>
        <v>0</v>
      </c>
      <c r="DB38" s="522">
        <f>'Fiche Données'!CO46</f>
        <v>0</v>
      </c>
      <c r="DC38" s="522">
        <f>'Fiche Données'!CP46</f>
        <v>0</v>
      </c>
      <c r="DD38" s="522">
        <f>'Fiche Données'!CQ46</f>
        <v>0</v>
      </c>
      <c r="DE38" s="522">
        <f>'Fiche Données'!CR46</f>
        <v>0</v>
      </c>
      <c r="DF38" s="522">
        <f>'Fiche Données'!CS46</f>
        <v>0</v>
      </c>
      <c r="DG38" s="522">
        <f>'Fiche Données'!CT46</f>
        <v>0</v>
      </c>
      <c r="DH38" s="522">
        <f>'Fiche Données'!CU46</f>
        <v>0</v>
      </c>
      <c r="DI38" s="522">
        <f>'Fiche Données'!CV46</f>
        <v>0</v>
      </c>
      <c r="DJ38" s="522">
        <f>'Fiche Données'!CW46</f>
        <v>0</v>
      </c>
      <c r="DK38" s="522">
        <f>'Fiche Données'!CX46</f>
        <v>0</v>
      </c>
      <c r="DL38" s="522">
        <f>'Fiche Données'!CY46</f>
        <v>0</v>
      </c>
      <c r="DM38" s="522">
        <f>'Fiche Données'!CZ46</f>
        <v>0</v>
      </c>
      <c r="DN38" s="522">
        <f>'Fiche Données'!DA46</f>
        <v>0</v>
      </c>
      <c r="DO38" s="522">
        <f>'Fiche Données'!DB46</f>
        <v>0</v>
      </c>
      <c r="DP38" s="522">
        <f>'Fiche Données'!DC46</f>
        <v>0</v>
      </c>
      <c r="DQ38" s="522">
        <f>'Fiche Données'!DD46</f>
        <v>0</v>
      </c>
      <c r="DR38" s="522">
        <f>'Fiche Données'!DE46</f>
        <v>0</v>
      </c>
      <c r="DS38" s="522">
        <f>'Fiche Données'!DF46</f>
        <v>0</v>
      </c>
      <c r="DT38" s="522">
        <f>'Fiche Données'!DG46</f>
        <v>0</v>
      </c>
      <c r="DU38" s="522">
        <f>'Fiche Données'!DH46</f>
        <v>0</v>
      </c>
      <c r="DV38" s="522">
        <f>'Fiche Données'!DI46</f>
        <v>0</v>
      </c>
      <c r="DW38" s="522">
        <f>'Fiche Données'!DJ46</f>
        <v>0</v>
      </c>
      <c r="DX38" s="522">
        <f>'Fiche Données'!DK46</f>
        <v>0</v>
      </c>
      <c r="DY38" s="522">
        <f>'Fiche Données'!DL46</f>
        <v>0</v>
      </c>
      <c r="DZ38" s="522">
        <f>'Fiche Données'!DM46</f>
        <v>0</v>
      </c>
      <c r="EA38" s="522">
        <f>'Fiche Données'!DN46</f>
        <v>0</v>
      </c>
      <c r="EB38" s="522">
        <f>'Fiche Données'!DO46</f>
        <v>0</v>
      </c>
      <c r="EC38" s="522">
        <f>'Fiche Données'!DP46</f>
        <v>0</v>
      </c>
      <c r="ED38" s="522">
        <f>'Fiche Données'!DQ46</f>
        <v>0</v>
      </c>
      <c r="EE38" s="522">
        <f>'Fiche Données'!DR46</f>
        <v>0</v>
      </c>
      <c r="EF38" s="522">
        <f>'Fiche Données'!DS46</f>
        <v>0</v>
      </c>
      <c r="EG38" s="522">
        <f>'Fiche Données'!DT46</f>
        <v>0</v>
      </c>
      <c r="EH38" s="522">
        <f>'Fiche Données'!DU46</f>
        <v>0</v>
      </c>
      <c r="EI38" s="522">
        <f>'Fiche Données'!DV46</f>
        <v>0</v>
      </c>
      <c r="EJ38" s="522">
        <f>'Fiche Données'!DW46</f>
        <v>0</v>
      </c>
      <c r="EK38" s="522">
        <f>'Fiche Données'!DX46</f>
        <v>0</v>
      </c>
      <c r="EL38" s="522">
        <f>'Fiche Données'!DY46</f>
        <v>0</v>
      </c>
      <c r="EM38" s="522">
        <f>'Fiche Données'!DZ46</f>
        <v>0</v>
      </c>
      <c r="EN38" s="522">
        <f>'Fiche Données'!EA46</f>
        <v>0</v>
      </c>
      <c r="EO38" s="522">
        <f>'Fiche Données'!EB46</f>
        <v>0</v>
      </c>
      <c r="EP38" s="522">
        <f>'Fiche Données'!EC46</f>
        <v>0</v>
      </c>
      <c r="EQ38" s="522">
        <f>'Fiche Données'!ED46</f>
        <v>0</v>
      </c>
      <c r="ER38" s="522">
        <f>'Fiche Données'!EE46</f>
        <v>0</v>
      </c>
      <c r="ES38" s="522">
        <f>'Fiche Données'!EF46</f>
        <v>0</v>
      </c>
      <c r="ET38" s="522">
        <f>'Fiche Données'!EG46</f>
        <v>0</v>
      </c>
      <c r="EU38" s="522">
        <f>'Fiche Données'!EH46</f>
        <v>0</v>
      </c>
      <c r="EV38" s="525">
        <f>'Fiche Données'!EI46</f>
        <v>0</v>
      </c>
    </row>
    <row r="39" spans="1:152" ht="22.5" customHeight="1" x14ac:dyDescent="0.25">
      <c r="A39" s="565"/>
      <c r="B39" s="762"/>
      <c r="C39" s="763"/>
      <c r="D39" s="763"/>
      <c r="E39" s="763"/>
      <c r="F39" s="763"/>
      <c r="G39" s="763"/>
      <c r="H39" s="763"/>
      <c r="I39" s="763"/>
      <c r="J39" s="763"/>
      <c r="K39" s="764"/>
      <c r="L39" s="565"/>
      <c r="O39" s="715"/>
      <c r="P39" s="716"/>
      <c r="Q39" s="721" t="s">
        <v>269</v>
      </c>
      <c r="R39" s="722"/>
      <c r="S39" s="537">
        <f t="shared" si="0"/>
        <v>0</v>
      </c>
      <c r="T39" s="534">
        <f>'Fiche Données'!G47</f>
        <v>0</v>
      </c>
      <c r="U39" s="522">
        <f>'Fiche Données'!H47</f>
        <v>0</v>
      </c>
      <c r="V39" s="522">
        <f>'Fiche Données'!I47</f>
        <v>0</v>
      </c>
      <c r="W39" s="522">
        <f>'Fiche Données'!J47</f>
        <v>0</v>
      </c>
      <c r="X39" s="522">
        <f>'Fiche Données'!K47</f>
        <v>0</v>
      </c>
      <c r="Y39" s="522">
        <f>'Fiche Données'!L47</f>
        <v>0</v>
      </c>
      <c r="Z39" s="522">
        <f>'Fiche Données'!M47</f>
        <v>0</v>
      </c>
      <c r="AA39" s="522">
        <f>'Fiche Données'!N47</f>
        <v>0</v>
      </c>
      <c r="AB39" s="522">
        <f>'Fiche Données'!O47</f>
        <v>0</v>
      </c>
      <c r="AC39" s="522">
        <f>'Fiche Données'!P47</f>
        <v>0</v>
      </c>
      <c r="AD39" s="522">
        <f>'Fiche Données'!Q47</f>
        <v>0</v>
      </c>
      <c r="AE39" s="522">
        <f>'Fiche Données'!R47</f>
        <v>0</v>
      </c>
      <c r="AF39" s="522">
        <f>'Fiche Données'!S47</f>
        <v>0</v>
      </c>
      <c r="AG39" s="522">
        <f>'Fiche Données'!T47</f>
        <v>0</v>
      </c>
      <c r="AH39" s="522">
        <f>'Fiche Données'!U47</f>
        <v>0</v>
      </c>
      <c r="AI39" s="522">
        <f>'Fiche Données'!V47</f>
        <v>0</v>
      </c>
      <c r="AJ39" s="522">
        <f>'Fiche Données'!W47</f>
        <v>0</v>
      </c>
      <c r="AK39" s="522">
        <f>'Fiche Données'!X47</f>
        <v>0</v>
      </c>
      <c r="AL39" s="522">
        <f>'Fiche Données'!Y47</f>
        <v>0</v>
      </c>
      <c r="AM39" s="522">
        <f>'Fiche Données'!Z47</f>
        <v>0</v>
      </c>
      <c r="AN39" s="522">
        <f>'Fiche Données'!AA47</f>
        <v>0</v>
      </c>
      <c r="AO39" s="522">
        <f>'Fiche Données'!AB47</f>
        <v>0</v>
      </c>
      <c r="AP39" s="522">
        <f>'Fiche Données'!AC47</f>
        <v>0</v>
      </c>
      <c r="AQ39" s="522">
        <f>'Fiche Données'!AD47</f>
        <v>0</v>
      </c>
      <c r="AR39" s="522">
        <f>'Fiche Données'!AE47</f>
        <v>0</v>
      </c>
      <c r="AS39" s="522">
        <f>'Fiche Données'!AF47</f>
        <v>0</v>
      </c>
      <c r="AT39" s="522">
        <f>'Fiche Données'!AG47</f>
        <v>0</v>
      </c>
      <c r="AU39" s="522">
        <f>'Fiche Données'!AH47</f>
        <v>0</v>
      </c>
      <c r="AV39" s="522">
        <f>'Fiche Données'!AI47</f>
        <v>0</v>
      </c>
      <c r="AW39" s="522">
        <f>'Fiche Données'!AJ47</f>
        <v>0</v>
      </c>
      <c r="AX39" s="522">
        <f>'Fiche Données'!AK47</f>
        <v>0</v>
      </c>
      <c r="AY39" s="522">
        <f>'Fiche Données'!AL47</f>
        <v>0</v>
      </c>
      <c r="AZ39" s="522">
        <f>'Fiche Données'!AM47</f>
        <v>0</v>
      </c>
      <c r="BA39" s="522">
        <f>'Fiche Données'!AN47</f>
        <v>0</v>
      </c>
      <c r="BB39" s="522">
        <f>'Fiche Données'!AO47</f>
        <v>0</v>
      </c>
      <c r="BC39" s="522">
        <f>'Fiche Données'!AP47</f>
        <v>0</v>
      </c>
      <c r="BD39" s="522">
        <f>'Fiche Données'!AQ47</f>
        <v>0</v>
      </c>
      <c r="BE39" s="522">
        <f>'Fiche Données'!AR47</f>
        <v>0</v>
      </c>
      <c r="BF39" s="522">
        <f>'Fiche Données'!AS47</f>
        <v>0</v>
      </c>
      <c r="BG39" s="522">
        <f>'Fiche Données'!AT47</f>
        <v>0</v>
      </c>
      <c r="BH39" s="522">
        <f>'Fiche Données'!AU47</f>
        <v>0</v>
      </c>
      <c r="BI39" s="522">
        <f>'Fiche Données'!AV47</f>
        <v>0</v>
      </c>
      <c r="BJ39" s="522">
        <f>'Fiche Données'!AW47</f>
        <v>0</v>
      </c>
      <c r="BK39" s="522">
        <f>'Fiche Données'!AX47</f>
        <v>0</v>
      </c>
      <c r="BL39" s="522">
        <f>'Fiche Données'!AY47</f>
        <v>0</v>
      </c>
      <c r="BM39" s="522">
        <f>'Fiche Données'!AZ47</f>
        <v>0</v>
      </c>
      <c r="BN39" s="522">
        <f>'Fiche Données'!BA47</f>
        <v>0</v>
      </c>
      <c r="BO39" s="522">
        <f>'Fiche Données'!BB47</f>
        <v>0</v>
      </c>
      <c r="BP39" s="522">
        <f>'Fiche Données'!BC47</f>
        <v>0</v>
      </c>
      <c r="BQ39" s="522">
        <f>'Fiche Données'!BD47</f>
        <v>0</v>
      </c>
      <c r="BR39" s="522">
        <f>'Fiche Données'!BE47</f>
        <v>0</v>
      </c>
      <c r="BS39" s="522">
        <f>'Fiche Données'!BF47</f>
        <v>0</v>
      </c>
      <c r="BT39" s="522">
        <f>'Fiche Données'!BG47</f>
        <v>0</v>
      </c>
      <c r="BU39" s="522">
        <f>'Fiche Données'!BH47</f>
        <v>0</v>
      </c>
      <c r="BV39" s="522">
        <f>'Fiche Données'!BI47</f>
        <v>0</v>
      </c>
      <c r="BW39" s="522">
        <f>'Fiche Données'!BJ47</f>
        <v>0</v>
      </c>
      <c r="BX39" s="522">
        <f>'Fiche Données'!BK47</f>
        <v>0</v>
      </c>
      <c r="BY39" s="522">
        <f>'Fiche Données'!BL47</f>
        <v>0</v>
      </c>
      <c r="BZ39" s="522">
        <f>'Fiche Données'!BM47</f>
        <v>0</v>
      </c>
      <c r="CA39" s="522">
        <f>'Fiche Données'!BN47</f>
        <v>0</v>
      </c>
      <c r="CB39" s="522">
        <f>'Fiche Données'!BO47</f>
        <v>0</v>
      </c>
      <c r="CC39" s="522">
        <f>'Fiche Données'!BP47</f>
        <v>0</v>
      </c>
      <c r="CD39" s="522">
        <f>'Fiche Données'!BQ47</f>
        <v>0</v>
      </c>
      <c r="CE39" s="522">
        <f>'Fiche Données'!BR47</f>
        <v>0</v>
      </c>
      <c r="CF39" s="522">
        <f>'Fiche Données'!BS47</f>
        <v>0</v>
      </c>
      <c r="CG39" s="522">
        <f>'Fiche Données'!BT47</f>
        <v>0</v>
      </c>
      <c r="CH39" s="522">
        <f>'Fiche Données'!BU47</f>
        <v>0</v>
      </c>
      <c r="CI39" s="522">
        <f>'Fiche Données'!BV47</f>
        <v>0</v>
      </c>
      <c r="CJ39" s="522">
        <f>'Fiche Données'!BW47</f>
        <v>0</v>
      </c>
      <c r="CK39" s="522">
        <f>'Fiche Données'!BX47</f>
        <v>0</v>
      </c>
      <c r="CL39" s="522">
        <f>'Fiche Données'!BY47</f>
        <v>0</v>
      </c>
      <c r="CM39" s="522">
        <f>'Fiche Données'!BZ47</f>
        <v>0</v>
      </c>
      <c r="CN39" s="522">
        <f>'Fiche Données'!CA47</f>
        <v>0</v>
      </c>
      <c r="CO39" s="522">
        <f>'Fiche Données'!CB47</f>
        <v>0</v>
      </c>
      <c r="CP39" s="522">
        <f>'Fiche Données'!CC47</f>
        <v>0</v>
      </c>
      <c r="CQ39" s="522">
        <f>'Fiche Données'!CD47</f>
        <v>0</v>
      </c>
      <c r="CR39" s="522">
        <f>'Fiche Données'!CE47</f>
        <v>0</v>
      </c>
      <c r="CS39" s="522">
        <f>'Fiche Données'!CF47</f>
        <v>0</v>
      </c>
      <c r="CT39" s="522">
        <f>'Fiche Données'!CG47</f>
        <v>0</v>
      </c>
      <c r="CU39" s="522">
        <f>'Fiche Données'!CH47</f>
        <v>0</v>
      </c>
      <c r="CV39" s="522">
        <f>'Fiche Données'!CI47</f>
        <v>0</v>
      </c>
      <c r="CW39" s="522">
        <f>'Fiche Données'!CJ47</f>
        <v>0</v>
      </c>
      <c r="CX39" s="522">
        <f>'Fiche Données'!CK47</f>
        <v>0</v>
      </c>
      <c r="CY39" s="522">
        <f>'Fiche Données'!CL47</f>
        <v>0</v>
      </c>
      <c r="CZ39" s="522">
        <f>'Fiche Données'!CM47</f>
        <v>0</v>
      </c>
      <c r="DA39" s="522">
        <f>'Fiche Données'!CN47</f>
        <v>0</v>
      </c>
      <c r="DB39" s="522">
        <f>'Fiche Données'!CO47</f>
        <v>0</v>
      </c>
      <c r="DC39" s="522">
        <f>'Fiche Données'!CP47</f>
        <v>0</v>
      </c>
      <c r="DD39" s="522">
        <f>'Fiche Données'!CQ47</f>
        <v>0</v>
      </c>
      <c r="DE39" s="522">
        <f>'Fiche Données'!CR47</f>
        <v>0</v>
      </c>
      <c r="DF39" s="522">
        <f>'Fiche Données'!CS47</f>
        <v>0</v>
      </c>
      <c r="DG39" s="522">
        <f>'Fiche Données'!CT47</f>
        <v>0</v>
      </c>
      <c r="DH39" s="522">
        <f>'Fiche Données'!CU47</f>
        <v>0</v>
      </c>
      <c r="DI39" s="522">
        <f>'Fiche Données'!CV47</f>
        <v>0</v>
      </c>
      <c r="DJ39" s="522">
        <f>'Fiche Données'!CW47</f>
        <v>0</v>
      </c>
      <c r="DK39" s="522">
        <f>'Fiche Données'!CX47</f>
        <v>0</v>
      </c>
      <c r="DL39" s="522">
        <f>'Fiche Données'!CY47</f>
        <v>0</v>
      </c>
      <c r="DM39" s="522">
        <f>'Fiche Données'!CZ47</f>
        <v>0</v>
      </c>
      <c r="DN39" s="522">
        <f>'Fiche Données'!DA47</f>
        <v>0</v>
      </c>
      <c r="DO39" s="522">
        <f>'Fiche Données'!DB47</f>
        <v>0</v>
      </c>
      <c r="DP39" s="522">
        <f>'Fiche Données'!DC47</f>
        <v>0</v>
      </c>
      <c r="DQ39" s="522">
        <f>'Fiche Données'!DD47</f>
        <v>0</v>
      </c>
      <c r="DR39" s="522">
        <f>'Fiche Données'!DE47</f>
        <v>0</v>
      </c>
      <c r="DS39" s="522">
        <f>'Fiche Données'!DF47</f>
        <v>0</v>
      </c>
      <c r="DT39" s="522">
        <f>'Fiche Données'!DG47</f>
        <v>0</v>
      </c>
      <c r="DU39" s="522">
        <f>'Fiche Données'!DH47</f>
        <v>0</v>
      </c>
      <c r="DV39" s="522">
        <f>'Fiche Données'!DI47</f>
        <v>0</v>
      </c>
      <c r="DW39" s="522">
        <f>'Fiche Données'!DJ47</f>
        <v>0</v>
      </c>
      <c r="DX39" s="522">
        <f>'Fiche Données'!DK47</f>
        <v>0</v>
      </c>
      <c r="DY39" s="522">
        <f>'Fiche Données'!DL47</f>
        <v>0</v>
      </c>
      <c r="DZ39" s="522">
        <f>'Fiche Données'!DM47</f>
        <v>0</v>
      </c>
      <c r="EA39" s="522">
        <f>'Fiche Données'!DN47</f>
        <v>0</v>
      </c>
      <c r="EB39" s="522">
        <f>'Fiche Données'!DO47</f>
        <v>0</v>
      </c>
      <c r="EC39" s="522">
        <f>'Fiche Données'!DP47</f>
        <v>0</v>
      </c>
      <c r="ED39" s="522">
        <f>'Fiche Données'!DQ47</f>
        <v>0</v>
      </c>
      <c r="EE39" s="522">
        <f>'Fiche Données'!DR47</f>
        <v>0</v>
      </c>
      <c r="EF39" s="522">
        <f>'Fiche Données'!DS47</f>
        <v>0</v>
      </c>
      <c r="EG39" s="522">
        <f>'Fiche Données'!DT47</f>
        <v>0</v>
      </c>
      <c r="EH39" s="522">
        <f>'Fiche Données'!DU47</f>
        <v>0</v>
      </c>
      <c r="EI39" s="522">
        <f>'Fiche Données'!DV47</f>
        <v>0</v>
      </c>
      <c r="EJ39" s="522">
        <f>'Fiche Données'!DW47</f>
        <v>0</v>
      </c>
      <c r="EK39" s="522">
        <f>'Fiche Données'!DX47</f>
        <v>0</v>
      </c>
      <c r="EL39" s="522">
        <f>'Fiche Données'!DY47</f>
        <v>0</v>
      </c>
      <c r="EM39" s="522">
        <f>'Fiche Données'!DZ47</f>
        <v>0</v>
      </c>
      <c r="EN39" s="522">
        <f>'Fiche Données'!EA47</f>
        <v>0</v>
      </c>
      <c r="EO39" s="522">
        <f>'Fiche Données'!EB47</f>
        <v>0</v>
      </c>
      <c r="EP39" s="522">
        <f>'Fiche Données'!EC47</f>
        <v>0</v>
      </c>
      <c r="EQ39" s="522">
        <f>'Fiche Données'!ED47</f>
        <v>0</v>
      </c>
      <c r="ER39" s="522">
        <f>'Fiche Données'!EE47</f>
        <v>0</v>
      </c>
      <c r="ES39" s="522">
        <f>'Fiche Données'!EF47</f>
        <v>0</v>
      </c>
      <c r="ET39" s="522">
        <f>'Fiche Données'!EG47</f>
        <v>0</v>
      </c>
      <c r="EU39" s="522">
        <f>'Fiche Données'!EH47</f>
        <v>0</v>
      </c>
      <c r="EV39" s="525">
        <f>'Fiche Données'!EI47</f>
        <v>0</v>
      </c>
    </row>
    <row r="40" spans="1:152" ht="22.5" customHeight="1" thickBot="1" x14ac:dyDescent="0.3">
      <c r="A40" s="565"/>
      <c r="B40" s="762"/>
      <c r="C40" s="763"/>
      <c r="D40" s="763"/>
      <c r="E40" s="763"/>
      <c r="F40" s="763"/>
      <c r="G40" s="763"/>
      <c r="H40" s="763"/>
      <c r="I40" s="763"/>
      <c r="J40" s="763"/>
      <c r="K40" s="764"/>
      <c r="L40" s="565"/>
      <c r="O40" s="717"/>
      <c r="P40" s="718"/>
      <c r="Q40" s="711" t="s">
        <v>185</v>
      </c>
      <c r="R40" s="712"/>
      <c r="S40" s="537">
        <f t="shared" si="0"/>
        <v>0</v>
      </c>
      <c r="T40" s="534">
        <f>'Fiche Données'!G48</f>
        <v>0</v>
      </c>
      <c r="U40" s="522">
        <f>'Fiche Données'!H48</f>
        <v>0</v>
      </c>
      <c r="V40" s="522">
        <f>'Fiche Données'!I48</f>
        <v>0</v>
      </c>
      <c r="W40" s="522">
        <f>'Fiche Données'!J48</f>
        <v>0</v>
      </c>
      <c r="X40" s="522">
        <f>'Fiche Données'!K48</f>
        <v>0</v>
      </c>
      <c r="Y40" s="522">
        <f>'Fiche Données'!L48</f>
        <v>0</v>
      </c>
      <c r="Z40" s="522">
        <f>'Fiche Données'!M48</f>
        <v>0</v>
      </c>
      <c r="AA40" s="522">
        <f>'Fiche Données'!N48</f>
        <v>0</v>
      </c>
      <c r="AB40" s="522">
        <f>'Fiche Données'!O48</f>
        <v>0</v>
      </c>
      <c r="AC40" s="522">
        <f>'Fiche Données'!P48</f>
        <v>0</v>
      </c>
      <c r="AD40" s="522">
        <f>'Fiche Données'!Q48</f>
        <v>0</v>
      </c>
      <c r="AE40" s="522">
        <f>'Fiche Données'!R48</f>
        <v>0</v>
      </c>
      <c r="AF40" s="522">
        <f>'Fiche Données'!S48</f>
        <v>0</v>
      </c>
      <c r="AG40" s="522">
        <f>'Fiche Données'!T48</f>
        <v>0</v>
      </c>
      <c r="AH40" s="522">
        <f>'Fiche Données'!U48</f>
        <v>0</v>
      </c>
      <c r="AI40" s="522">
        <f>'Fiche Données'!V48</f>
        <v>0</v>
      </c>
      <c r="AJ40" s="522">
        <f>'Fiche Données'!W48</f>
        <v>0</v>
      </c>
      <c r="AK40" s="522">
        <f>'Fiche Données'!X48</f>
        <v>0</v>
      </c>
      <c r="AL40" s="522">
        <f>'Fiche Données'!Y48</f>
        <v>0</v>
      </c>
      <c r="AM40" s="522">
        <f>'Fiche Données'!Z48</f>
        <v>0</v>
      </c>
      <c r="AN40" s="522">
        <f>'Fiche Données'!AA48</f>
        <v>0</v>
      </c>
      <c r="AO40" s="522">
        <f>'Fiche Données'!AB48</f>
        <v>0</v>
      </c>
      <c r="AP40" s="522">
        <f>'Fiche Données'!AC48</f>
        <v>0</v>
      </c>
      <c r="AQ40" s="522">
        <f>'Fiche Données'!AD48</f>
        <v>0</v>
      </c>
      <c r="AR40" s="522">
        <f>'Fiche Données'!AE48</f>
        <v>0</v>
      </c>
      <c r="AS40" s="522">
        <f>'Fiche Données'!AF48</f>
        <v>0</v>
      </c>
      <c r="AT40" s="522">
        <f>'Fiche Données'!AG48</f>
        <v>0</v>
      </c>
      <c r="AU40" s="522">
        <f>'Fiche Données'!AH48</f>
        <v>0</v>
      </c>
      <c r="AV40" s="522">
        <f>'Fiche Données'!AI48</f>
        <v>0</v>
      </c>
      <c r="AW40" s="522">
        <f>'Fiche Données'!AJ48</f>
        <v>0</v>
      </c>
      <c r="AX40" s="522">
        <f>'Fiche Données'!AK48</f>
        <v>0</v>
      </c>
      <c r="AY40" s="522">
        <f>'Fiche Données'!AL48</f>
        <v>0</v>
      </c>
      <c r="AZ40" s="522">
        <f>'Fiche Données'!AM48</f>
        <v>0</v>
      </c>
      <c r="BA40" s="522">
        <f>'Fiche Données'!AN48</f>
        <v>0</v>
      </c>
      <c r="BB40" s="522">
        <f>'Fiche Données'!AO48</f>
        <v>0</v>
      </c>
      <c r="BC40" s="522">
        <f>'Fiche Données'!AP48</f>
        <v>0</v>
      </c>
      <c r="BD40" s="522">
        <f>'Fiche Données'!AQ48</f>
        <v>0</v>
      </c>
      <c r="BE40" s="522">
        <f>'Fiche Données'!AR48</f>
        <v>0</v>
      </c>
      <c r="BF40" s="522">
        <f>'Fiche Données'!AS48</f>
        <v>0</v>
      </c>
      <c r="BG40" s="522">
        <f>'Fiche Données'!AT48</f>
        <v>0</v>
      </c>
      <c r="BH40" s="522">
        <f>'Fiche Données'!AU48</f>
        <v>0</v>
      </c>
      <c r="BI40" s="522">
        <f>'Fiche Données'!AV48</f>
        <v>0</v>
      </c>
      <c r="BJ40" s="522">
        <f>'Fiche Données'!AW48</f>
        <v>0</v>
      </c>
      <c r="BK40" s="522">
        <f>'Fiche Données'!AX48</f>
        <v>0</v>
      </c>
      <c r="BL40" s="522">
        <f>'Fiche Données'!AY48</f>
        <v>0</v>
      </c>
      <c r="BM40" s="522">
        <f>'Fiche Données'!AZ48</f>
        <v>0</v>
      </c>
      <c r="BN40" s="522">
        <f>'Fiche Données'!BA48</f>
        <v>0</v>
      </c>
      <c r="BO40" s="522">
        <f>'Fiche Données'!BB48</f>
        <v>0</v>
      </c>
      <c r="BP40" s="522">
        <f>'Fiche Données'!BC48</f>
        <v>0</v>
      </c>
      <c r="BQ40" s="522">
        <f>'Fiche Données'!BD48</f>
        <v>0</v>
      </c>
      <c r="BR40" s="522">
        <f>'Fiche Données'!BE48</f>
        <v>0</v>
      </c>
      <c r="BS40" s="522">
        <f>'Fiche Données'!BF48</f>
        <v>0</v>
      </c>
      <c r="BT40" s="522">
        <f>'Fiche Données'!BG48</f>
        <v>0</v>
      </c>
      <c r="BU40" s="522">
        <f>'Fiche Données'!BH48</f>
        <v>0</v>
      </c>
      <c r="BV40" s="522">
        <f>'Fiche Données'!BI48</f>
        <v>0</v>
      </c>
      <c r="BW40" s="522">
        <f>'Fiche Données'!BJ48</f>
        <v>0</v>
      </c>
      <c r="BX40" s="522">
        <f>'Fiche Données'!BK48</f>
        <v>0</v>
      </c>
      <c r="BY40" s="522">
        <f>'Fiche Données'!BL48</f>
        <v>0</v>
      </c>
      <c r="BZ40" s="522">
        <f>'Fiche Données'!BM48</f>
        <v>0</v>
      </c>
      <c r="CA40" s="522">
        <f>'Fiche Données'!BN48</f>
        <v>0</v>
      </c>
      <c r="CB40" s="522">
        <f>'Fiche Données'!BO48</f>
        <v>0</v>
      </c>
      <c r="CC40" s="522">
        <f>'Fiche Données'!BP48</f>
        <v>0</v>
      </c>
      <c r="CD40" s="522">
        <f>'Fiche Données'!BQ48</f>
        <v>0</v>
      </c>
      <c r="CE40" s="522">
        <f>'Fiche Données'!BR48</f>
        <v>0</v>
      </c>
      <c r="CF40" s="522">
        <f>'Fiche Données'!BS48</f>
        <v>0</v>
      </c>
      <c r="CG40" s="522">
        <f>'Fiche Données'!BT48</f>
        <v>0</v>
      </c>
      <c r="CH40" s="522">
        <f>'Fiche Données'!BU48</f>
        <v>0</v>
      </c>
      <c r="CI40" s="522">
        <f>'Fiche Données'!BV48</f>
        <v>0</v>
      </c>
      <c r="CJ40" s="522">
        <f>'Fiche Données'!BW48</f>
        <v>0</v>
      </c>
      <c r="CK40" s="522">
        <f>'Fiche Données'!BX48</f>
        <v>0</v>
      </c>
      <c r="CL40" s="522">
        <f>'Fiche Données'!BY48</f>
        <v>0</v>
      </c>
      <c r="CM40" s="522">
        <f>'Fiche Données'!BZ48</f>
        <v>0</v>
      </c>
      <c r="CN40" s="522">
        <f>'Fiche Données'!CA48</f>
        <v>0</v>
      </c>
      <c r="CO40" s="522">
        <f>'Fiche Données'!CB48</f>
        <v>0</v>
      </c>
      <c r="CP40" s="522">
        <f>'Fiche Données'!CC48</f>
        <v>0</v>
      </c>
      <c r="CQ40" s="522">
        <f>'Fiche Données'!CD48</f>
        <v>0</v>
      </c>
      <c r="CR40" s="522">
        <f>'Fiche Données'!CE48</f>
        <v>0</v>
      </c>
      <c r="CS40" s="522">
        <f>'Fiche Données'!CF48</f>
        <v>0</v>
      </c>
      <c r="CT40" s="522">
        <f>'Fiche Données'!CG48</f>
        <v>0</v>
      </c>
      <c r="CU40" s="522">
        <f>'Fiche Données'!CH48</f>
        <v>0</v>
      </c>
      <c r="CV40" s="522">
        <f>'Fiche Données'!CI48</f>
        <v>0</v>
      </c>
      <c r="CW40" s="522">
        <f>'Fiche Données'!CJ48</f>
        <v>0</v>
      </c>
      <c r="CX40" s="522">
        <f>'Fiche Données'!CK48</f>
        <v>0</v>
      </c>
      <c r="CY40" s="522">
        <f>'Fiche Données'!CL48</f>
        <v>0</v>
      </c>
      <c r="CZ40" s="522">
        <f>'Fiche Données'!CM48</f>
        <v>0</v>
      </c>
      <c r="DA40" s="522">
        <f>'Fiche Données'!CN48</f>
        <v>0</v>
      </c>
      <c r="DB40" s="522">
        <f>'Fiche Données'!CO48</f>
        <v>0</v>
      </c>
      <c r="DC40" s="522">
        <f>'Fiche Données'!CP48</f>
        <v>0</v>
      </c>
      <c r="DD40" s="522">
        <f>'Fiche Données'!CQ48</f>
        <v>0</v>
      </c>
      <c r="DE40" s="522">
        <f>'Fiche Données'!CR48</f>
        <v>0</v>
      </c>
      <c r="DF40" s="522">
        <f>'Fiche Données'!CS48</f>
        <v>0</v>
      </c>
      <c r="DG40" s="522">
        <f>'Fiche Données'!CT48</f>
        <v>0</v>
      </c>
      <c r="DH40" s="522">
        <f>'Fiche Données'!CU48</f>
        <v>0</v>
      </c>
      <c r="DI40" s="522">
        <f>'Fiche Données'!CV48</f>
        <v>0</v>
      </c>
      <c r="DJ40" s="522">
        <f>'Fiche Données'!CW48</f>
        <v>0</v>
      </c>
      <c r="DK40" s="522">
        <f>'Fiche Données'!CX48</f>
        <v>0</v>
      </c>
      <c r="DL40" s="522">
        <f>'Fiche Données'!CY48</f>
        <v>0</v>
      </c>
      <c r="DM40" s="522">
        <f>'Fiche Données'!CZ48</f>
        <v>0</v>
      </c>
      <c r="DN40" s="522">
        <f>'Fiche Données'!DA48</f>
        <v>0</v>
      </c>
      <c r="DO40" s="522">
        <f>'Fiche Données'!DB48</f>
        <v>0</v>
      </c>
      <c r="DP40" s="522">
        <f>'Fiche Données'!DC48</f>
        <v>0</v>
      </c>
      <c r="DQ40" s="522">
        <f>'Fiche Données'!DD48</f>
        <v>0</v>
      </c>
      <c r="DR40" s="522">
        <f>'Fiche Données'!DE48</f>
        <v>0</v>
      </c>
      <c r="DS40" s="522">
        <f>'Fiche Données'!DF48</f>
        <v>0</v>
      </c>
      <c r="DT40" s="522">
        <f>'Fiche Données'!DG48</f>
        <v>0</v>
      </c>
      <c r="DU40" s="522">
        <f>'Fiche Données'!DH48</f>
        <v>0</v>
      </c>
      <c r="DV40" s="522">
        <f>'Fiche Données'!DI48</f>
        <v>0</v>
      </c>
      <c r="DW40" s="522">
        <f>'Fiche Données'!DJ48</f>
        <v>0</v>
      </c>
      <c r="DX40" s="522">
        <f>'Fiche Données'!DK48</f>
        <v>0</v>
      </c>
      <c r="DY40" s="522">
        <f>'Fiche Données'!DL48</f>
        <v>0</v>
      </c>
      <c r="DZ40" s="522">
        <f>'Fiche Données'!DM48</f>
        <v>0</v>
      </c>
      <c r="EA40" s="522">
        <f>'Fiche Données'!DN48</f>
        <v>0</v>
      </c>
      <c r="EB40" s="522">
        <f>'Fiche Données'!DO48</f>
        <v>0</v>
      </c>
      <c r="EC40" s="522">
        <f>'Fiche Données'!DP48</f>
        <v>0</v>
      </c>
      <c r="ED40" s="522">
        <f>'Fiche Données'!DQ48</f>
        <v>0</v>
      </c>
      <c r="EE40" s="522">
        <f>'Fiche Données'!DR48</f>
        <v>0</v>
      </c>
      <c r="EF40" s="522">
        <f>'Fiche Données'!DS48</f>
        <v>0</v>
      </c>
      <c r="EG40" s="522">
        <f>'Fiche Données'!DT48</f>
        <v>0</v>
      </c>
      <c r="EH40" s="522">
        <f>'Fiche Données'!DU48</f>
        <v>0</v>
      </c>
      <c r="EI40" s="522">
        <f>'Fiche Données'!DV48</f>
        <v>0</v>
      </c>
      <c r="EJ40" s="522">
        <f>'Fiche Données'!DW48</f>
        <v>0</v>
      </c>
      <c r="EK40" s="522">
        <f>'Fiche Données'!DX48</f>
        <v>0</v>
      </c>
      <c r="EL40" s="522">
        <f>'Fiche Données'!DY48</f>
        <v>0</v>
      </c>
      <c r="EM40" s="522">
        <f>'Fiche Données'!DZ48</f>
        <v>0</v>
      </c>
      <c r="EN40" s="522">
        <f>'Fiche Données'!EA48</f>
        <v>0</v>
      </c>
      <c r="EO40" s="522">
        <f>'Fiche Données'!EB48</f>
        <v>0</v>
      </c>
      <c r="EP40" s="522">
        <f>'Fiche Données'!EC48</f>
        <v>0</v>
      </c>
      <c r="EQ40" s="522">
        <f>'Fiche Données'!ED48</f>
        <v>0</v>
      </c>
      <c r="ER40" s="522">
        <f>'Fiche Données'!EE48</f>
        <v>0</v>
      </c>
      <c r="ES40" s="522">
        <f>'Fiche Données'!EF48</f>
        <v>0</v>
      </c>
      <c r="ET40" s="522">
        <f>'Fiche Données'!EG48</f>
        <v>0</v>
      </c>
      <c r="EU40" s="522">
        <f>'Fiche Données'!EH48</f>
        <v>0</v>
      </c>
      <c r="EV40" s="525">
        <f>'Fiche Données'!EI48</f>
        <v>0</v>
      </c>
    </row>
    <row r="41" spans="1:152" ht="22.5" customHeight="1" x14ac:dyDescent="0.25">
      <c r="A41" s="565"/>
      <c r="B41" s="762"/>
      <c r="C41" s="763"/>
      <c r="D41" s="763"/>
      <c r="E41" s="763"/>
      <c r="F41" s="763"/>
      <c r="G41" s="763"/>
      <c r="H41" s="763"/>
      <c r="I41" s="763"/>
      <c r="J41" s="763"/>
      <c r="K41" s="764"/>
      <c r="L41" s="565"/>
      <c r="O41" s="713" t="s">
        <v>274</v>
      </c>
      <c r="P41" s="714"/>
      <c r="Q41" s="719" t="s">
        <v>270</v>
      </c>
      <c r="R41" s="720"/>
      <c r="S41" s="537">
        <f t="shared" si="0"/>
        <v>0</v>
      </c>
      <c r="T41" s="534">
        <f>'Fiche Données'!G49</f>
        <v>0</v>
      </c>
      <c r="U41" s="522">
        <f>'Fiche Données'!H49</f>
        <v>0</v>
      </c>
      <c r="V41" s="522">
        <f>'Fiche Données'!I49</f>
        <v>0</v>
      </c>
      <c r="W41" s="522">
        <f>'Fiche Données'!J49</f>
        <v>0</v>
      </c>
      <c r="X41" s="522">
        <f>'Fiche Données'!K49</f>
        <v>0</v>
      </c>
      <c r="Y41" s="522">
        <f>'Fiche Données'!L49</f>
        <v>0</v>
      </c>
      <c r="Z41" s="522">
        <f>'Fiche Données'!M49</f>
        <v>0</v>
      </c>
      <c r="AA41" s="522">
        <f>'Fiche Données'!N49</f>
        <v>0</v>
      </c>
      <c r="AB41" s="522">
        <f>'Fiche Données'!O49</f>
        <v>0</v>
      </c>
      <c r="AC41" s="522">
        <f>'Fiche Données'!P49</f>
        <v>0</v>
      </c>
      <c r="AD41" s="522">
        <f>'Fiche Données'!Q49</f>
        <v>0</v>
      </c>
      <c r="AE41" s="522">
        <f>'Fiche Données'!R49</f>
        <v>0</v>
      </c>
      <c r="AF41" s="522">
        <f>'Fiche Données'!S49</f>
        <v>0</v>
      </c>
      <c r="AG41" s="522">
        <f>'Fiche Données'!T49</f>
        <v>0</v>
      </c>
      <c r="AH41" s="522">
        <f>'Fiche Données'!U49</f>
        <v>0</v>
      </c>
      <c r="AI41" s="522">
        <f>'Fiche Données'!V49</f>
        <v>0</v>
      </c>
      <c r="AJ41" s="522">
        <f>'Fiche Données'!W49</f>
        <v>0</v>
      </c>
      <c r="AK41" s="522">
        <f>'Fiche Données'!X49</f>
        <v>0</v>
      </c>
      <c r="AL41" s="522">
        <f>'Fiche Données'!Y49</f>
        <v>0</v>
      </c>
      <c r="AM41" s="522">
        <f>'Fiche Données'!Z49</f>
        <v>0</v>
      </c>
      <c r="AN41" s="522">
        <f>'Fiche Données'!AA49</f>
        <v>0</v>
      </c>
      <c r="AO41" s="522">
        <f>'Fiche Données'!AB49</f>
        <v>0</v>
      </c>
      <c r="AP41" s="522">
        <f>'Fiche Données'!AC49</f>
        <v>0</v>
      </c>
      <c r="AQ41" s="522">
        <f>'Fiche Données'!AD49</f>
        <v>0</v>
      </c>
      <c r="AR41" s="522">
        <f>'Fiche Données'!AE49</f>
        <v>0</v>
      </c>
      <c r="AS41" s="522">
        <f>'Fiche Données'!AF49</f>
        <v>0</v>
      </c>
      <c r="AT41" s="522">
        <f>'Fiche Données'!AG49</f>
        <v>0</v>
      </c>
      <c r="AU41" s="522">
        <f>'Fiche Données'!AH49</f>
        <v>0</v>
      </c>
      <c r="AV41" s="522">
        <f>'Fiche Données'!AI49</f>
        <v>0</v>
      </c>
      <c r="AW41" s="522">
        <f>'Fiche Données'!AJ49</f>
        <v>0</v>
      </c>
      <c r="AX41" s="522">
        <f>'Fiche Données'!AK49</f>
        <v>0</v>
      </c>
      <c r="AY41" s="522">
        <f>'Fiche Données'!AL49</f>
        <v>0</v>
      </c>
      <c r="AZ41" s="522">
        <f>'Fiche Données'!AM49</f>
        <v>0</v>
      </c>
      <c r="BA41" s="522">
        <f>'Fiche Données'!AN49</f>
        <v>0</v>
      </c>
      <c r="BB41" s="522">
        <f>'Fiche Données'!AO49</f>
        <v>0</v>
      </c>
      <c r="BC41" s="522">
        <f>'Fiche Données'!AP49</f>
        <v>0</v>
      </c>
      <c r="BD41" s="522">
        <f>'Fiche Données'!AQ49</f>
        <v>0</v>
      </c>
      <c r="BE41" s="522">
        <f>'Fiche Données'!AR49</f>
        <v>0</v>
      </c>
      <c r="BF41" s="522">
        <f>'Fiche Données'!AS49</f>
        <v>0</v>
      </c>
      <c r="BG41" s="522">
        <f>'Fiche Données'!AT49</f>
        <v>0</v>
      </c>
      <c r="BH41" s="522">
        <f>'Fiche Données'!AU49</f>
        <v>0</v>
      </c>
      <c r="BI41" s="522">
        <f>'Fiche Données'!AV49</f>
        <v>0</v>
      </c>
      <c r="BJ41" s="522">
        <f>'Fiche Données'!AW49</f>
        <v>0</v>
      </c>
      <c r="BK41" s="522">
        <f>'Fiche Données'!AX49</f>
        <v>0</v>
      </c>
      <c r="BL41" s="522">
        <f>'Fiche Données'!AY49</f>
        <v>0</v>
      </c>
      <c r="BM41" s="522">
        <f>'Fiche Données'!AZ49</f>
        <v>0</v>
      </c>
      <c r="BN41" s="522">
        <f>'Fiche Données'!BA49</f>
        <v>0</v>
      </c>
      <c r="BO41" s="522">
        <f>'Fiche Données'!BB49</f>
        <v>0</v>
      </c>
      <c r="BP41" s="522">
        <f>'Fiche Données'!BC49</f>
        <v>0</v>
      </c>
      <c r="BQ41" s="522">
        <f>'Fiche Données'!BD49</f>
        <v>0</v>
      </c>
      <c r="BR41" s="522">
        <f>'Fiche Données'!BE49</f>
        <v>0</v>
      </c>
      <c r="BS41" s="522">
        <f>'Fiche Données'!BF49</f>
        <v>0</v>
      </c>
      <c r="BT41" s="522">
        <f>'Fiche Données'!BG49</f>
        <v>0</v>
      </c>
      <c r="BU41" s="522">
        <f>'Fiche Données'!BH49</f>
        <v>0</v>
      </c>
      <c r="BV41" s="522">
        <f>'Fiche Données'!BI49</f>
        <v>0</v>
      </c>
      <c r="BW41" s="522">
        <f>'Fiche Données'!BJ49</f>
        <v>0</v>
      </c>
      <c r="BX41" s="522">
        <f>'Fiche Données'!BK49</f>
        <v>0</v>
      </c>
      <c r="BY41" s="522">
        <f>'Fiche Données'!BL49</f>
        <v>0</v>
      </c>
      <c r="BZ41" s="522">
        <f>'Fiche Données'!BM49</f>
        <v>0</v>
      </c>
      <c r="CA41" s="522">
        <f>'Fiche Données'!BN49</f>
        <v>0</v>
      </c>
      <c r="CB41" s="522">
        <f>'Fiche Données'!BO49</f>
        <v>0</v>
      </c>
      <c r="CC41" s="522">
        <f>'Fiche Données'!BP49</f>
        <v>0</v>
      </c>
      <c r="CD41" s="522">
        <f>'Fiche Données'!BQ49</f>
        <v>0</v>
      </c>
      <c r="CE41" s="522">
        <f>'Fiche Données'!BR49</f>
        <v>0</v>
      </c>
      <c r="CF41" s="522">
        <f>'Fiche Données'!BS49</f>
        <v>0</v>
      </c>
      <c r="CG41" s="522">
        <f>'Fiche Données'!BT49</f>
        <v>0</v>
      </c>
      <c r="CH41" s="522">
        <f>'Fiche Données'!BU49</f>
        <v>0</v>
      </c>
      <c r="CI41" s="522">
        <f>'Fiche Données'!BV49</f>
        <v>0</v>
      </c>
      <c r="CJ41" s="522">
        <f>'Fiche Données'!BW49</f>
        <v>0</v>
      </c>
      <c r="CK41" s="522">
        <f>'Fiche Données'!BX49</f>
        <v>0</v>
      </c>
      <c r="CL41" s="522">
        <f>'Fiche Données'!BY49</f>
        <v>0</v>
      </c>
      <c r="CM41" s="522">
        <f>'Fiche Données'!BZ49</f>
        <v>0</v>
      </c>
      <c r="CN41" s="522">
        <f>'Fiche Données'!CA49</f>
        <v>0</v>
      </c>
      <c r="CO41" s="522">
        <f>'Fiche Données'!CB49</f>
        <v>0</v>
      </c>
      <c r="CP41" s="522">
        <f>'Fiche Données'!CC49</f>
        <v>0</v>
      </c>
      <c r="CQ41" s="522">
        <f>'Fiche Données'!CD49</f>
        <v>0</v>
      </c>
      <c r="CR41" s="522">
        <f>'Fiche Données'!CE49</f>
        <v>0</v>
      </c>
      <c r="CS41" s="522">
        <f>'Fiche Données'!CF49</f>
        <v>0</v>
      </c>
      <c r="CT41" s="522">
        <f>'Fiche Données'!CG49</f>
        <v>0</v>
      </c>
      <c r="CU41" s="522">
        <f>'Fiche Données'!CH49</f>
        <v>0</v>
      </c>
      <c r="CV41" s="522">
        <f>'Fiche Données'!CI49</f>
        <v>0</v>
      </c>
      <c r="CW41" s="522">
        <f>'Fiche Données'!CJ49</f>
        <v>0</v>
      </c>
      <c r="CX41" s="522">
        <f>'Fiche Données'!CK49</f>
        <v>0</v>
      </c>
      <c r="CY41" s="522">
        <f>'Fiche Données'!CL49</f>
        <v>0</v>
      </c>
      <c r="CZ41" s="522">
        <f>'Fiche Données'!CM49</f>
        <v>0</v>
      </c>
      <c r="DA41" s="522">
        <f>'Fiche Données'!CN49</f>
        <v>0</v>
      </c>
      <c r="DB41" s="522">
        <f>'Fiche Données'!CO49</f>
        <v>0</v>
      </c>
      <c r="DC41" s="522">
        <f>'Fiche Données'!CP49</f>
        <v>0</v>
      </c>
      <c r="DD41" s="522">
        <f>'Fiche Données'!CQ49</f>
        <v>0</v>
      </c>
      <c r="DE41" s="522">
        <f>'Fiche Données'!CR49</f>
        <v>0</v>
      </c>
      <c r="DF41" s="522">
        <f>'Fiche Données'!CS49</f>
        <v>0</v>
      </c>
      <c r="DG41" s="522">
        <f>'Fiche Données'!CT49</f>
        <v>0</v>
      </c>
      <c r="DH41" s="522">
        <f>'Fiche Données'!CU49</f>
        <v>0</v>
      </c>
      <c r="DI41" s="522">
        <f>'Fiche Données'!CV49</f>
        <v>0</v>
      </c>
      <c r="DJ41" s="522">
        <f>'Fiche Données'!CW49</f>
        <v>0</v>
      </c>
      <c r="DK41" s="522">
        <f>'Fiche Données'!CX49</f>
        <v>0</v>
      </c>
      <c r="DL41" s="522">
        <f>'Fiche Données'!CY49</f>
        <v>0</v>
      </c>
      <c r="DM41" s="522">
        <f>'Fiche Données'!CZ49</f>
        <v>0</v>
      </c>
      <c r="DN41" s="522">
        <f>'Fiche Données'!DA49</f>
        <v>0</v>
      </c>
      <c r="DO41" s="522">
        <f>'Fiche Données'!DB49</f>
        <v>0</v>
      </c>
      <c r="DP41" s="522">
        <f>'Fiche Données'!DC49</f>
        <v>0</v>
      </c>
      <c r="DQ41" s="522">
        <f>'Fiche Données'!DD49</f>
        <v>0</v>
      </c>
      <c r="DR41" s="522">
        <f>'Fiche Données'!DE49</f>
        <v>0</v>
      </c>
      <c r="DS41" s="522">
        <f>'Fiche Données'!DF49</f>
        <v>0</v>
      </c>
      <c r="DT41" s="522">
        <f>'Fiche Données'!DG49</f>
        <v>0</v>
      </c>
      <c r="DU41" s="522">
        <f>'Fiche Données'!DH49</f>
        <v>0</v>
      </c>
      <c r="DV41" s="522">
        <f>'Fiche Données'!DI49</f>
        <v>0</v>
      </c>
      <c r="DW41" s="522">
        <f>'Fiche Données'!DJ49</f>
        <v>0</v>
      </c>
      <c r="DX41" s="522">
        <f>'Fiche Données'!DK49</f>
        <v>0</v>
      </c>
      <c r="DY41" s="522">
        <f>'Fiche Données'!DL49</f>
        <v>0</v>
      </c>
      <c r="DZ41" s="522">
        <f>'Fiche Données'!DM49</f>
        <v>0</v>
      </c>
      <c r="EA41" s="522">
        <f>'Fiche Données'!DN49</f>
        <v>0</v>
      </c>
      <c r="EB41" s="522">
        <f>'Fiche Données'!DO49</f>
        <v>0</v>
      </c>
      <c r="EC41" s="522">
        <f>'Fiche Données'!DP49</f>
        <v>0</v>
      </c>
      <c r="ED41" s="522">
        <f>'Fiche Données'!DQ49</f>
        <v>0</v>
      </c>
      <c r="EE41" s="522">
        <f>'Fiche Données'!DR49</f>
        <v>0</v>
      </c>
      <c r="EF41" s="522">
        <f>'Fiche Données'!DS49</f>
        <v>0</v>
      </c>
      <c r="EG41" s="522">
        <f>'Fiche Données'!DT49</f>
        <v>0</v>
      </c>
      <c r="EH41" s="522">
        <f>'Fiche Données'!DU49</f>
        <v>0</v>
      </c>
      <c r="EI41" s="522">
        <f>'Fiche Données'!DV49</f>
        <v>0</v>
      </c>
      <c r="EJ41" s="522">
        <f>'Fiche Données'!DW49</f>
        <v>0</v>
      </c>
      <c r="EK41" s="522">
        <f>'Fiche Données'!DX49</f>
        <v>0</v>
      </c>
      <c r="EL41" s="522">
        <f>'Fiche Données'!DY49</f>
        <v>0</v>
      </c>
      <c r="EM41" s="522">
        <f>'Fiche Données'!DZ49</f>
        <v>0</v>
      </c>
      <c r="EN41" s="522">
        <f>'Fiche Données'!EA49</f>
        <v>0</v>
      </c>
      <c r="EO41" s="522">
        <f>'Fiche Données'!EB49</f>
        <v>0</v>
      </c>
      <c r="EP41" s="522">
        <f>'Fiche Données'!EC49</f>
        <v>0</v>
      </c>
      <c r="EQ41" s="522">
        <f>'Fiche Données'!ED49</f>
        <v>0</v>
      </c>
      <c r="ER41" s="522">
        <f>'Fiche Données'!EE49</f>
        <v>0</v>
      </c>
      <c r="ES41" s="522">
        <f>'Fiche Données'!EF49</f>
        <v>0</v>
      </c>
      <c r="ET41" s="522">
        <f>'Fiche Données'!EG49</f>
        <v>0</v>
      </c>
      <c r="EU41" s="522">
        <f>'Fiche Données'!EH49</f>
        <v>0</v>
      </c>
      <c r="EV41" s="525">
        <f>'Fiche Données'!EI49</f>
        <v>0</v>
      </c>
    </row>
    <row r="42" spans="1:152" ht="22.5" customHeight="1" thickBot="1" x14ac:dyDescent="0.3">
      <c r="A42" s="565"/>
      <c r="B42" s="765"/>
      <c r="C42" s="766"/>
      <c r="D42" s="766"/>
      <c r="E42" s="766"/>
      <c r="F42" s="766"/>
      <c r="G42" s="766"/>
      <c r="H42" s="766"/>
      <c r="I42" s="766"/>
      <c r="J42" s="766"/>
      <c r="K42" s="767"/>
      <c r="L42" s="565"/>
      <c r="O42" s="715"/>
      <c r="P42" s="716"/>
      <c r="Q42" s="721" t="s">
        <v>269</v>
      </c>
      <c r="R42" s="722"/>
      <c r="S42" s="537">
        <f t="shared" si="0"/>
        <v>0</v>
      </c>
      <c r="T42" s="534">
        <f>'Fiche Données'!G50</f>
        <v>0</v>
      </c>
      <c r="U42" s="522">
        <f>'Fiche Données'!H50</f>
        <v>0</v>
      </c>
      <c r="V42" s="522">
        <f>'Fiche Données'!I50</f>
        <v>0</v>
      </c>
      <c r="W42" s="522">
        <f>'Fiche Données'!J50</f>
        <v>0</v>
      </c>
      <c r="X42" s="522">
        <f>'Fiche Données'!K50</f>
        <v>0</v>
      </c>
      <c r="Y42" s="522">
        <f>'Fiche Données'!L50</f>
        <v>0</v>
      </c>
      <c r="Z42" s="522">
        <f>'Fiche Données'!M50</f>
        <v>0</v>
      </c>
      <c r="AA42" s="522">
        <f>'Fiche Données'!N50</f>
        <v>0</v>
      </c>
      <c r="AB42" s="522">
        <f>'Fiche Données'!O50</f>
        <v>0</v>
      </c>
      <c r="AC42" s="522">
        <f>'Fiche Données'!P50</f>
        <v>0</v>
      </c>
      <c r="AD42" s="522">
        <f>'Fiche Données'!Q50</f>
        <v>0</v>
      </c>
      <c r="AE42" s="522">
        <f>'Fiche Données'!R50</f>
        <v>0</v>
      </c>
      <c r="AF42" s="522">
        <f>'Fiche Données'!S50</f>
        <v>0</v>
      </c>
      <c r="AG42" s="522">
        <f>'Fiche Données'!T50</f>
        <v>0</v>
      </c>
      <c r="AH42" s="522">
        <f>'Fiche Données'!U50</f>
        <v>0</v>
      </c>
      <c r="AI42" s="522">
        <f>'Fiche Données'!V50</f>
        <v>0</v>
      </c>
      <c r="AJ42" s="522">
        <f>'Fiche Données'!W50</f>
        <v>0</v>
      </c>
      <c r="AK42" s="522">
        <f>'Fiche Données'!X50</f>
        <v>0</v>
      </c>
      <c r="AL42" s="522">
        <f>'Fiche Données'!Y50</f>
        <v>0</v>
      </c>
      <c r="AM42" s="522">
        <f>'Fiche Données'!Z50</f>
        <v>0</v>
      </c>
      <c r="AN42" s="522">
        <f>'Fiche Données'!AA50</f>
        <v>0</v>
      </c>
      <c r="AO42" s="522">
        <f>'Fiche Données'!AB50</f>
        <v>0</v>
      </c>
      <c r="AP42" s="522">
        <f>'Fiche Données'!AC50</f>
        <v>0</v>
      </c>
      <c r="AQ42" s="522">
        <f>'Fiche Données'!AD50</f>
        <v>0</v>
      </c>
      <c r="AR42" s="522">
        <f>'Fiche Données'!AE50</f>
        <v>0</v>
      </c>
      <c r="AS42" s="522">
        <f>'Fiche Données'!AF50</f>
        <v>0</v>
      </c>
      <c r="AT42" s="522">
        <f>'Fiche Données'!AG50</f>
        <v>0</v>
      </c>
      <c r="AU42" s="522">
        <f>'Fiche Données'!AH50</f>
        <v>0</v>
      </c>
      <c r="AV42" s="522">
        <f>'Fiche Données'!AI50</f>
        <v>0</v>
      </c>
      <c r="AW42" s="522">
        <f>'Fiche Données'!AJ50</f>
        <v>0</v>
      </c>
      <c r="AX42" s="522">
        <f>'Fiche Données'!AK50</f>
        <v>0</v>
      </c>
      <c r="AY42" s="522">
        <f>'Fiche Données'!AL50</f>
        <v>0</v>
      </c>
      <c r="AZ42" s="522">
        <f>'Fiche Données'!AM50</f>
        <v>0</v>
      </c>
      <c r="BA42" s="522">
        <f>'Fiche Données'!AN50</f>
        <v>0</v>
      </c>
      <c r="BB42" s="522">
        <f>'Fiche Données'!AO50</f>
        <v>0</v>
      </c>
      <c r="BC42" s="522">
        <f>'Fiche Données'!AP50</f>
        <v>0</v>
      </c>
      <c r="BD42" s="522">
        <f>'Fiche Données'!AQ50</f>
        <v>0</v>
      </c>
      <c r="BE42" s="522">
        <f>'Fiche Données'!AR50</f>
        <v>0</v>
      </c>
      <c r="BF42" s="522">
        <f>'Fiche Données'!AS50</f>
        <v>0</v>
      </c>
      <c r="BG42" s="522">
        <f>'Fiche Données'!AT50</f>
        <v>0</v>
      </c>
      <c r="BH42" s="522">
        <f>'Fiche Données'!AU50</f>
        <v>0</v>
      </c>
      <c r="BI42" s="522">
        <f>'Fiche Données'!AV50</f>
        <v>0</v>
      </c>
      <c r="BJ42" s="522">
        <f>'Fiche Données'!AW50</f>
        <v>0</v>
      </c>
      <c r="BK42" s="522">
        <f>'Fiche Données'!AX50</f>
        <v>0</v>
      </c>
      <c r="BL42" s="522">
        <f>'Fiche Données'!AY50</f>
        <v>0</v>
      </c>
      <c r="BM42" s="522">
        <f>'Fiche Données'!AZ50</f>
        <v>0</v>
      </c>
      <c r="BN42" s="522">
        <f>'Fiche Données'!BA50</f>
        <v>0</v>
      </c>
      <c r="BO42" s="522">
        <f>'Fiche Données'!BB50</f>
        <v>0</v>
      </c>
      <c r="BP42" s="522">
        <f>'Fiche Données'!BC50</f>
        <v>0</v>
      </c>
      <c r="BQ42" s="522">
        <f>'Fiche Données'!BD50</f>
        <v>0</v>
      </c>
      <c r="BR42" s="522">
        <f>'Fiche Données'!BE50</f>
        <v>0</v>
      </c>
      <c r="BS42" s="522">
        <f>'Fiche Données'!BF50</f>
        <v>0</v>
      </c>
      <c r="BT42" s="522">
        <f>'Fiche Données'!BG50</f>
        <v>0</v>
      </c>
      <c r="BU42" s="522">
        <f>'Fiche Données'!BH50</f>
        <v>0</v>
      </c>
      <c r="BV42" s="522">
        <f>'Fiche Données'!BI50</f>
        <v>0</v>
      </c>
      <c r="BW42" s="522">
        <f>'Fiche Données'!BJ50</f>
        <v>0</v>
      </c>
      <c r="BX42" s="522">
        <f>'Fiche Données'!BK50</f>
        <v>0</v>
      </c>
      <c r="BY42" s="522">
        <f>'Fiche Données'!BL50</f>
        <v>0</v>
      </c>
      <c r="BZ42" s="522">
        <f>'Fiche Données'!BM50</f>
        <v>0</v>
      </c>
      <c r="CA42" s="522">
        <f>'Fiche Données'!BN50</f>
        <v>0</v>
      </c>
      <c r="CB42" s="522">
        <f>'Fiche Données'!BO50</f>
        <v>0</v>
      </c>
      <c r="CC42" s="522">
        <f>'Fiche Données'!BP50</f>
        <v>0</v>
      </c>
      <c r="CD42" s="522">
        <f>'Fiche Données'!BQ50</f>
        <v>0</v>
      </c>
      <c r="CE42" s="522">
        <f>'Fiche Données'!BR50</f>
        <v>0</v>
      </c>
      <c r="CF42" s="522">
        <f>'Fiche Données'!BS50</f>
        <v>0</v>
      </c>
      <c r="CG42" s="522">
        <f>'Fiche Données'!BT50</f>
        <v>0</v>
      </c>
      <c r="CH42" s="522">
        <f>'Fiche Données'!BU50</f>
        <v>0</v>
      </c>
      <c r="CI42" s="522">
        <f>'Fiche Données'!BV50</f>
        <v>0</v>
      </c>
      <c r="CJ42" s="522">
        <f>'Fiche Données'!BW50</f>
        <v>0</v>
      </c>
      <c r="CK42" s="522">
        <f>'Fiche Données'!BX50</f>
        <v>0</v>
      </c>
      <c r="CL42" s="522">
        <f>'Fiche Données'!BY50</f>
        <v>0</v>
      </c>
      <c r="CM42" s="522">
        <f>'Fiche Données'!BZ50</f>
        <v>0</v>
      </c>
      <c r="CN42" s="522">
        <f>'Fiche Données'!CA50</f>
        <v>0</v>
      </c>
      <c r="CO42" s="522">
        <f>'Fiche Données'!CB50</f>
        <v>0</v>
      </c>
      <c r="CP42" s="522">
        <f>'Fiche Données'!CC50</f>
        <v>0</v>
      </c>
      <c r="CQ42" s="522">
        <f>'Fiche Données'!CD50</f>
        <v>0</v>
      </c>
      <c r="CR42" s="522">
        <f>'Fiche Données'!CE50</f>
        <v>0</v>
      </c>
      <c r="CS42" s="522">
        <f>'Fiche Données'!CF50</f>
        <v>0</v>
      </c>
      <c r="CT42" s="522">
        <f>'Fiche Données'!CG50</f>
        <v>0</v>
      </c>
      <c r="CU42" s="522">
        <f>'Fiche Données'!CH50</f>
        <v>0</v>
      </c>
      <c r="CV42" s="522">
        <f>'Fiche Données'!CI50</f>
        <v>0</v>
      </c>
      <c r="CW42" s="522">
        <f>'Fiche Données'!CJ50</f>
        <v>0</v>
      </c>
      <c r="CX42" s="522">
        <f>'Fiche Données'!CK50</f>
        <v>0</v>
      </c>
      <c r="CY42" s="522">
        <f>'Fiche Données'!CL50</f>
        <v>0</v>
      </c>
      <c r="CZ42" s="522">
        <f>'Fiche Données'!CM50</f>
        <v>0</v>
      </c>
      <c r="DA42" s="522">
        <f>'Fiche Données'!CN50</f>
        <v>0</v>
      </c>
      <c r="DB42" s="522">
        <f>'Fiche Données'!CO50</f>
        <v>0</v>
      </c>
      <c r="DC42" s="522">
        <f>'Fiche Données'!CP50</f>
        <v>0</v>
      </c>
      <c r="DD42" s="522">
        <f>'Fiche Données'!CQ50</f>
        <v>0</v>
      </c>
      <c r="DE42" s="522">
        <f>'Fiche Données'!CR50</f>
        <v>0</v>
      </c>
      <c r="DF42" s="522">
        <f>'Fiche Données'!CS50</f>
        <v>0</v>
      </c>
      <c r="DG42" s="522">
        <f>'Fiche Données'!CT50</f>
        <v>0</v>
      </c>
      <c r="DH42" s="522">
        <f>'Fiche Données'!CU50</f>
        <v>0</v>
      </c>
      <c r="DI42" s="522">
        <f>'Fiche Données'!CV50</f>
        <v>0</v>
      </c>
      <c r="DJ42" s="522">
        <f>'Fiche Données'!CW50</f>
        <v>0</v>
      </c>
      <c r="DK42" s="522">
        <f>'Fiche Données'!CX50</f>
        <v>0</v>
      </c>
      <c r="DL42" s="522">
        <f>'Fiche Données'!CY50</f>
        <v>0</v>
      </c>
      <c r="DM42" s="522">
        <f>'Fiche Données'!CZ50</f>
        <v>0</v>
      </c>
      <c r="DN42" s="522">
        <f>'Fiche Données'!DA50</f>
        <v>0</v>
      </c>
      <c r="DO42" s="522">
        <f>'Fiche Données'!DB50</f>
        <v>0</v>
      </c>
      <c r="DP42" s="522">
        <f>'Fiche Données'!DC50</f>
        <v>0</v>
      </c>
      <c r="DQ42" s="522">
        <f>'Fiche Données'!DD50</f>
        <v>0</v>
      </c>
      <c r="DR42" s="522">
        <f>'Fiche Données'!DE50</f>
        <v>0</v>
      </c>
      <c r="DS42" s="522">
        <f>'Fiche Données'!DF50</f>
        <v>0</v>
      </c>
      <c r="DT42" s="522">
        <f>'Fiche Données'!DG50</f>
        <v>0</v>
      </c>
      <c r="DU42" s="522">
        <f>'Fiche Données'!DH50</f>
        <v>0</v>
      </c>
      <c r="DV42" s="522">
        <f>'Fiche Données'!DI50</f>
        <v>0</v>
      </c>
      <c r="DW42" s="522">
        <f>'Fiche Données'!DJ50</f>
        <v>0</v>
      </c>
      <c r="DX42" s="522">
        <f>'Fiche Données'!DK50</f>
        <v>0</v>
      </c>
      <c r="DY42" s="522">
        <f>'Fiche Données'!DL50</f>
        <v>0</v>
      </c>
      <c r="DZ42" s="522">
        <f>'Fiche Données'!DM50</f>
        <v>0</v>
      </c>
      <c r="EA42" s="522">
        <f>'Fiche Données'!DN50</f>
        <v>0</v>
      </c>
      <c r="EB42" s="522">
        <f>'Fiche Données'!DO50</f>
        <v>0</v>
      </c>
      <c r="EC42" s="522">
        <f>'Fiche Données'!DP50</f>
        <v>0</v>
      </c>
      <c r="ED42" s="522">
        <f>'Fiche Données'!DQ50</f>
        <v>0</v>
      </c>
      <c r="EE42" s="522">
        <f>'Fiche Données'!DR50</f>
        <v>0</v>
      </c>
      <c r="EF42" s="522">
        <f>'Fiche Données'!DS50</f>
        <v>0</v>
      </c>
      <c r="EG42" s="522">
        <f>'Fiche Données'!DT50</f>
        <v>0</v>
      </c>
      <c r="EH42" s="522">
        <f>'Fiche Données'!DU50</f>
        <v>0</v>
      </c>
      <c r="EI42" s="522">
        <f>'Fiche Données'!DV50</f>
        <v>0</v>
      </c>
      <c r="EJ42" s="522">
        <f>'Fiche Données'!DW50</f>
        <v>0</v>
      </c>
      <c r="EK42" s="522">
        <f>'Fiche Données'!DX50</f>
        <v>0</v>
      </c>
      <c r="EL42" s="522">
        <f>'Fiche Données'!DY50</f>
        <v>0</v>
      </c>
      <c r="EM42" s="522">
        <f>'Fiche Données'!DZ50</f>
        <v>0</v>
      </c>
      <c r="EN42" s="522">
        <f>'Fiche Données'!EA50</f>
        <v>0</v>
      </c>
      <c r="EO42" s="522">
        <f>'Fiche Données'!EB50</f>
        <v>0</v>
      </c>
      <c r="EP42" s="522">
        <f>'Fiche Données'!EC50</f>
        <v>0</v>
      </c>
      <c r="EQ42" s="522">
        <f>'Fiche Données'!ED50</f>
        <v>0</v>
      </c>
      <c r="ER42" s="522">
        <f>'Fiche Données'!EE50</f>
        <v>0</v>
      </c>
      <c r="ES42" s="522">
        <f>'Fiche Données'!EF50</f>
        <v>0</v>
      </c>
      <c r="ET42" s="522">
        <f>'Fiche Données'!EG50</f>
        <v>0</v>
      </c>
      <c r="EU42" s="522">
        <f>'Fiche Données'!EH50</f>
        <v>0</v>
      </c>
      <c r="EV42" s="525">
        <f>'Fiche Données'!EI50</f>
        <v>0</v>
      </c>
    </row>
    <row r="43" spans="1:152" ht="22.5" customHeight="1" thickBot="1" x14ac:dyDescent="0.3">
      <c r="A43" s="565"/>
      <c r="B43" s="565"/>
      <c r="C43" s="565"/>
      <c r="D43" s="565"/>
      <c r="E43" s="565"/>
      <c r="F43" s="565"/>
      <c r="G43" s="565"/>
      <c r="H43" s="565"/>
      <c r="I43" s="565"/>
      <c r="J43" s="565"/>
      <c r="K43" s="565"/>
      <c r="L43" s="565"/>
      <c r="O43" s="717"/>
      <c r="P43" s="718"/>
      <c r="Q43" s="711" t="s">
        <v>185</v>
      </c>
      <c r="R43" s="712"/>
      <c r="S43" s="537">
        <f t="shared" si="0"/>
        <v>0</v>
      </c>
      <c r="T43" s="534">
        <f>'Fiche Données'!G51</f>
        <v>0</v>
      </c>
      <c r="U43" s="522">
        <f>'Fiche Données'!H51</f>
        <v>0</v>
      </c>
      <c r="V43" s="522">
        <f>'Fiche Données'!I51</f>
        <v>0</v>
      </c>
      <c r="W43" s="522">
        <f>'Fiche Données'!J51</f>
        <v>0</v>
      </c>
      <c r="X43" s="522">
        <f>'Fiche Données'!K51</f>
        <v>0</v>
      </c>
      <c r="Y43" s="522">
        <f>'Fiche Données'!L51</f>
        <v>0</v>
      </c>
      <c r="Z43" s="522">
        <f>'Fiche Données'!M51</f>
        <v>0</v>
      </c>
      <c r="AA43" s="522">
        <f>'Fiche Données'!N51</f>
        <v>0</v>
      </c>
      <c r="AB43" s="522">
        <f>'Fiche Données'!O51</f>
        <v>0</v>
      </c>
      <c r="AC43" s="522">
        <f>'Fiche Données'!P51</f>
        <v>0</v>
      </c>
      <c r="AD43" s="522">
        <f>'Fiche Données'!Q51</f>
        <v>0</v>
      </c>
      <c r="AE43" s="522">
        <f>'Fiche Données'!R51</f>
        <v>0</v>
      </c>
      <c r="AF43" s="522">
        <f>'Fiche Données'!S51</f>
        <v>0</v>
      </c>
      <c r="AG43" s="522">
        <f>'Fiche Données'!T51</f>
        <v>0</v>
      </c>
      <c r="AH43" s="522">
        <f>'Fiche Données'!U51</f>
        <v>0</v>
      </c>
      <c r="AI43" s="522">
        <f>'Fiche Données'!V51</f>
        <v>0</v>
      </c>
      <c r="AJ43" s="522">
        <f>'Fiche Données'!W51</f>
        <v>0</v>
      </c>
      <c r="AK43" s="522">
        <f>'Fiche Données'!X51</f>
        <v>0</v>
      </c>
      <c r="AL43" s="522">
        <f>'Fiche Données'!Y51</f>
        <v>0</v>
      </c>
      <c r="AM43" s="522">
        <f>'Fiche Données'!Z51</f>
        <v>0</v>
      </c>
      <c r="AN43" s="522">
        <f>'Fiche Données'!AA51</f>
        <v>0</v>
      </c>
      <c r="AO43" s="522">
        <f>'Fiche Données'!AB51</f>
        <v>0</v>
      </c>
      <c r="AP43" s="522">
        <f>'Fiche Données'!AC51</f>
        <v>0</v>
      </c>
      <c r="AQ43" s="522">
        <f>'Fiche Données'!AD51</f>
        <v>0</v>
      </c>
      <c r="AR43" s="522">
        <f>'Fiche Données'!AE51</f>
        <v>0</v>
      </c>
      <c r="AS43" s="522">
        <f>'Fiche Données'!AF51</f>
        <v>0</v>
      </c>
      <c r="AT43" s="522">
        <f>'Fiche Données'!AG51</f>
        <v>0</v>
      </c>
      <c r="AU43" s="522">
        <f>'Fiche Données'!AH51</f>
        <v>0</v>
      </c>
      <c r="AV43" s="522">
        <f>'Fiche Données'!AI51</f>
        <v>0</v>
      </c>
      <c r="AW43" s="522">
        <f>'Fiche Données'!AJ51</f>
        <v>0</v>
      </c>
      <c r="AX43" s="522">
        <f>'Fiche Données'!AK51</f>
        <v>0</v>
      </c>
      <c r="AY43" s="522">
        <f>'Fiche Données'!AL51</f>
        <v>0</v>
      </c>
      <c r="AZ43" s="522">
        <f>'Fiche Données'!AM51</f>
        <v>0</v>
      </c>
      <c r="BA43" s="522">
        <f>'Fiche Données'!AN51</f>
        <v>0</v>
      </c>
      <c r="BB43" s="522">
        <f>'Fiche Données'!AO51</f>
        <v>0</v>
      </c>
      <c r="BC43" s="522">
        <f>'Fiche Données'!AP51</f>
        <v>0</v>
      </c>
      <c r="BD43" s="522">
        <f>'Fiche Données'!AQ51</f>
        <v>0</v>
      </c>
      <c r="BE43" s="522">
        <f>'Fiche Données'!AR51</f>
        <v>0</v>
      </c>
      <c r="BF43" s="522">
        <f>'Fiche Données'!AS51</f>
        <v>0</v>
      </c>
      <c r="BG43" s="522">
        <f>'Fiche Données'!AT51</f>
        <v>0</v>
      </c>
      <c r="BH43" s="522">
        <f>'Fiche Données'!AU51</f>
        <v>0</v>
      </c>
      <c r="BI43" s="522">
        <f>'Fiche Données'!AV51</f>
        <v>0</v>
      </c>
      <c r="BJ43" s="522">
        <f>'Fiche Données'!AW51</f>
        <v>0</v>
      </c>
      <c r="BK43" s="522">
        <f>'Fiche Données'!AX51</f>
        <v>0</v>
      </c>
      <c r="BL43" s="522">
        <f>'Fiche Données'!AY51</f>
        <v>0</v>
      </c>
      <c r="BM43" s="522">
        <f>'Fiche Données'!AZ51</f>
        <v>0</v>
      </c>
      <c r="BN43" s="522">
        <f>'Fiche Données'!BA51</f>
        <v>0</v>
      </c>
      <c r="BO43" s="522">
        <f>'Fiche Données'!BB51</f>
        <v>0</v>
      </c>
      <c r="BP43" s="522">
        <f>'Fiche Données'!BC51</f>
        <v>0</v>
      </c>
      <c r="BQ43" s="522">
        <f>'Fiche Données'!BD51</f>
        <v>0</v>
      </c>
      <c r="BR43" s="522">
        <f>'Fiche Données'!BE51</f>
        <v>0</v>
      </c>
      <c r="BS43" s="522">
        <f>'Fiche Données'!BF51</f>
        <v>0</v>
      </c>
      <c r="BT43" s="522">
        <f>'Fiche Données'!BG51</f>
        <v>0</v>
      </c>
      <c r="BU43" s="522">
        <f>'Fiche Données'!BH51</f>
        <v>0</v>
      </c>
      <c r="BV43" s="522">
        <f>'Fiche Données'!BI51</f>
        <v>0</v>
      </c>
      <c r="BW43" s="522">
        <f>'Fiche Données'!BJ51</f>
        <v>0</v>
      </c>
      <c r="BX43" s="522">
        <f>'Fiche Données'!BK51</f>
        <v>0</v>
      </c>
      <c r="BY43" s="522">
        <f>'Fiche Données'!BL51</f>
        <v>0</v>
      </c>
      <c r="BZ43" s="522">
        <f>'Fiche Données'!BM51</f>
        <v>0</v>
      </c>
      <c r="CA43" s="522">
        <f>'Fiche Données'!BN51</f>
        <v>0</v>
      </c>
      <c r="CB43" s="522">
        <f>'Fiche Données'!BO51</f>
        <v>0</v>
      </c>
      <c r="CC43" s="522">
        <f>'Fiche Données'!BP51</f>
        <v>0</v>
      </c>
      <c r="CD43" s="522">
        <f>'Fiche Données'!BQ51</f>
        <v>0</v>
      </c>
      <c r="CE43" s="522">
        <f>'Fiche Données'!BR51</f>
        <v>0</v>
      </c>
      <c r="CF43" s="522">
        <f>'Fiche Données'!BS51</f>
        <v>0</v>
      </c>
      <c r="CG43" s="522">
        <f>'Fiche Données'!BT51</f>
        <v>0</v>
      </c>
      <c r="CH43" s="522">
        <f>'Fiche Données'!BU51</f>
        <v>0</v>
      </c>
      <c r="CI43" s="522">
        <f>'Fiche Données'!BV51</f>
        <v>0</v>
      </c>
      <c r="CJ43" s="522">
        <f>'Fiche Données'!BW51</f>
        <v>0</v>
      </c>
      <c r="CK43" s="522">
        <f>'Fiche Données'!BX51</f>
        <v>0</v>
      </c>
      <c r="CL43" s="522">
        <f>'Fiche Données'!BY51</f>
        <v>0</v>
      </c>
      <c r="CM43" s="522">
        <f>'Fiche Données'!BZ51</f>
        <v>0</v>
      </c>
      <c r="CN43" s="522">
        <f>'Fiche Données'!CA51</f>
        <v>0</v>
      </c>
      <c r="CO43" s="522">
        <f>'Fiche Données'!CB51</f>
        <v>0</v>
      </c>
      <c r="CP43" s="522">
        <f>'Fiche Données'!CC51</f>
        <v>0</v>
      </c>
      <c r="CQ43" s="522">
        <f>'Fiche Données'!CD51</f>
        <v>0</v>
      </c>
      <c r="CR43" s="522">
        <f>'Fiche Données'!CE51</f>
        <v>0</v>
      </c>
      <c r="CS43" s="522">
        <f>'Fiche Données'!CF51</f>
        <v>0</v>
      </c>
      <c r="CT43" s="522">
        <f>'Fiche Données'!CG51</f>
        <v>0</v>
      </c>
      <c r="CU43" s="522">
        <f>'Fiche Données'!CH51</f>
        <v>0</v>
      </c>
      <c r="CV43" s="522">
        <f>'Fiche Données'!CI51</f>
        <v>0</v>
      </c>
      <c r="CW43" s="522">
        <f>'Fiche Données'!CJ51</f>
        <v>0</v>
      </c>
      <c r="CX43" s="522">
        <f>'Fiche Données'!CK51</f>
        <v>0</v>
      </c>
      <c r="CY43" s="522">
        <f>'Fiche Données'!CL51</f>
        <v>0</v>
      </c>
      <c r="CZ43" s="522">
        <f>'Fiche Données'!CM51</f>
        <v>0</v>
      </c>
      <c r="DA43" s="522">
        <f>'Fiche Données'!CN51</f>
        <v>0</v>
      </c>
      <c r="DB43" s="522">
        <f>'Fiche Données'!CO51</f>
        <v>0</v>
      </c>
      <c r="DC43" s="522">
        <f>'Fiche Données'!CP51</f>
        <v>0</v>
      </c>
      <c r="DD43" s="522">
        <f>'Fiche Données'!CQ51</f>
        <v>0</v>
      </c>
      <c r="DE43" s="522">
        <f>'Fiche Données'!CR51</f>
        <v>0</v>
      </c>
      <c r="DF43" s="522">
        <f>'Fiche Données'!CS51</f>
        <v>0</v>
      </c>
      <c r="DG43" s="522">
        <f>'Fiche Données'!CT51</f>
        <v>0</v>
      </c>
      <c r="DH43" s="522">
        <f>'Fiche Données'!CU51</f>
        <v>0</v>
      </c>
      <c r="DI43" s="522">
        <f>'Fiche Données'!CV51</f>
        <v>0</v>
      </c>
      <c r="DJ43" s="522">
        <f>'Fiche Données'!CW51</f>
        <v>0</v>
      </c>
      <c r="DK43" s="522">
        <f>'Fiche Données'!CX51</f>
        <v>0</v>
      </c>
      <c r="DL43" s="522">
        <f>'Fiche Données'!CY51</f>
        <v>0</v>
      </c>
      <c r="DM43" s="522">
        <f>'Fiche Données'!CZ51</f>
        <v>0</v>
      </c>
      <c r="DN43" s="522">
        <f>'Fiche Données'!DA51</f>
        <v>0</v>
      </c>
      <c r="DO43" s="522">
        <f>'Fiche Données'!DB51</f>
        <v>0</v>
      </c>
      <c r="DP43" s="522">
        <f>'Fiche Données'!DC51</f>
        <v>0</v>
      </c>
      <c r="DQ43" s="522">
        <f>'Fiche Données'!DD51</f>
        <v>0</v>
      </c>
      <c r="DR43" s="522">
        <f>'Fiche Données'!DE51</f>
        <v>0</v>
      </c>
      <c r="DS43" s="522">
        <f>'Fiche Données'!DF51</f>
        <v>0</v>
      </c>
      <c r="DT43" s="522">
        <f>'Fiche Données'!DG51</f>
        <v>0</v>
      </c>
      <c r="DU43" s="522">
        <f>'Fiche Données'!DH51</f>
        <v>0</v>
      </c>
      <c r="DV43" s="522">
        <f>'Fiche Données'!DI51</f>
        <v>0</v>
      </c>
      <c r="DW43" s="522">
        <f>'Fiche Données'!DJ51</f>
        <v>0</v>
      </c>
      <c r="DX43" s="522">
        <f>'Fiche Données'!DK51</f>
        <v>0</v>
      </c>
      <c r="DY43" s="522">
        <f>'Fiche Données'!DL51</f>
        <v>0</v>
      </c>
      <c r="DZ43" s="522">
        <f>'Fiche Données'!DM51</f>
        <v>0</v>
      </c>
      <c r="EA43" s="522">
        <f>'Fiche Données'!DN51</f>
        <v>0</v>
      </c>
      <c r="EB43" s="522">
        <f>'Fiche Données'!DO51</f>
        <v>0</v>
      </c>
      <c r="EC43" s="522">
        <f>'Fiche Données'!DP51</f>
        <v>0</v>
      </c>
      <c r="ED43" s="522">
        <f>'Fiche Données'!DQ51</f>
        <v>0</v>
      </c>
      <c r="EE43" s="522">
        <f>'Fiche Données'!DR51</f>
        <v>0</v>
      </c>
      <c r="EF43" s="522">
        <f>'Fiche Données'!DS51</f>
        <v>0</v>
      </c>
      <c r="EG43" s="522">
        <f>'Fiche Données'!DT51</f>
        <v>0</v>
      </c>
      <c r="EH43" s="522">
        <f>'Fiche Données'!DU51</f>
        <v>0</v>
      </c>
      <c r="EI43" s="522">
        <f>'Fiche Données'!DV51</f>
        <v>0</v>
      </c>
      <c r="EJ43" s="522">
        <f>'Fiche Données'!DW51</f>
        <v>0</v>
      </c>
      <c r="EK43" s="522">
        <f>'Fiche Données'!DX51</f>
        <v>0</v>
      </c>
      <c r="EL43" s="522">
        <f>'Fiche Données'!DY51</f>
        <v>0</v>
      </c>
      <c r="EM43" s="522">
        <f>'Fiche Données'!DZ51</f>
        <v>0</v>
      </c>
      <c r="EN43" s="522">
        <f>'Fiche Données'!EA51</f>
        <v>0</v>
      </c>
      <c r="EO43" s="522">
        <f>'Fiche Données'!EB51</f>
        <v>0</v>
      </c>
      <c r="EP43" s="522">
        <f>'Fiche Données'!EC51</f>
        <v>0</v>
      </c>
      <c r="EQ43" s="522">
        <f>'Fiche Données'!ED51</f>
        <v>0</v>
      </c>
      <c r="ER43" s="522">
        <f>'Fiche Données'!EE51</f>
        <v>0</v>
      </c>
      <c r="ES43" s="522">
        <f>'Fiche Données'!EF51</f>
        <v>0</v>
      </c>
      <c r="ET43" s="522">
        <f>'Fiche Données'!EG51</f>
        <v>0</v>
      </c>
      <c r="EU43" s="522">
        <f>'Fiche Données'!EH51</f>
        <v>0</v>
      </c>
      <c r="EV43" s="525">
        <f>'Fiche Données'!EI51</f>
        <v>0</v>
      </c>
    </row>
    <row r="44" spans="1:152" ht="22.5" customHeight="1" thickBot="1" x14ac:dyDescent="0.3">
      <c r="A44" s="565"/>
      <c r="B44" s="565"/>
      <c r="C44" s="565"/>
      <c r="D44" s="565"/>
      <c r="E44" s="565"/>
      <c r="F44" s="565"/>
      <c r="G44" s="565"/>
      <c r="H44" s="565"/>
      <c r="I44" s="565"/>
      <c r="J44" s="565"/>
      <c r="K44" s="565"/>
      <c r="L44" s="565"/>
      <c r="O44" s="713" t="s">
        <v>275</v>
      </c>
      <c r="P44" s="714"/>
      <c r="Q44" s="719" t="s">
        <v>270</v>
      </c>
      <c r="R44" s="720"/>
      <c r="S44" s="537">
        <f t="shared" si="0"/>
        <v>0</v>
      </c>
      <c r="T44" s="534">
        <f>'Fiche Données'!G52</f>
        <v>0</v>
      </c>
      <c r="U44" s="522">
        <f>'Fiche Données'!H52</f>
        <v>0</v>
      </c>
      <c r="V44" s="522">
        <f>'Fiche Données'!I52</f>
        <v>0</v>
      </c>
      <c r="W44" s="522">
        <f>'Fiche Données'!J52</f>
        <v>0</v>
      </c>
      <c r="X44" s="522">
        <f>'Fiche Données'!K52</f>
        <v>0</v>
      </c>
      <c r="Y44" s="522">
        <f>'Fiche Données'!L52</f>
        <v>0</v>
      </c>
      <c r="Z44" s="522">
        <f>'Fiche Données'!M52</f>
        <v>0</v>
      </c>
      <c r="AA44" s="522">
        <f>'Fiche Données'!N52</f>
        <v>0</v>
      </c>
      <c r="AB44" s="522">
        <f>'Fiche Données'!O52</f>
        <v>0</v>
      </c>
      <c r="AC44" s="522">
        <f>'Fiche Données'!P52</f>
        <v>0</v>
      </c>
      <c r="AD44" s="522">
        <f>'Fiche Données'!Q52</f>
        <v>0</v>
      </c>
      <c r="AE44" s="522">
        <f>'Fiche Données'!R52</f>
        <v>0</v>
      </c>
      <c r="AF44" s="522">
        <f>'Fiche Données'!S52</f>
        <v>0</v>
      </c>
      <c r="AG44" s="522">
        <f>'Fiche Données'!T52</f>
        <v>0</v>
      </c>
      <c r="AH44" s="522">
        <f>'Fiche Données'!U52</f>
        <v>0</v>
      </c>
      <c r="AI44" s="522">
        <f>'Fiche Données'!V52</f>
        <v>0</v>
      </c>
      <c r="AJ44" s="522">
        <f>'Fiche Données'!W52</f>
        <v>0</v>
      </c>
      <c r="AK44" s="522">
        <f>'Fiche Données'!X52</f>
        <v>0</v>
      </c>
      <c r="AL44" s="522">
        <f>'Fiche Données'!Y52</f>
        <v>0</v>
      </c>
      <c r="AM44" s="522">
        <f>'Fiche Données'!Z52</f>
        <v>0</v>
      </c>
      <c r="AN44" s="522">
        <f>'Fiche Données'!AA52</f>
        <v>0</v>
      </c>
      <c r="AO44" s="522">
        <f>'Fiche Données'!AB52</f>
        <v>0</v>
      </c>
      <c r="AP44" s="522">
        <f>'Fiche Données'!AC52</f>
        <v>0</v>
      </c>
      <c r="AQ44" s="522">
        <f>'Fiche Données'!AD52</f>
        <v>0</v>
      </c>
      <c r="AR44" s="522">
        <f>'Fiche Données'!AE52</f>
        <v>0</v>
      </c>
      <c r="AS44" s="522">
        <f>'Fiche Données'!AF52</f>
        <v>0</v>
      </c>
      <c r="AT44" s="522">
        <f>'Fiche Données'!AG52</f>
        <v>0</v>
      </c>
      <c r="AU44" s="522">
        <f>'Fiche Données'!AH52</f>
        <v>0</v>
      </c>
      <c r="AV44" s="522">
        <f>'Fiche Données'!AI52</f>
        <v>0</v>
      </c>
      <c r="AW44" s="522">
        <f>'Fiche Données'!AJ52</f>
        <v>0</v>
      </c>
      <c r="AX44" s="522">
        <f>'Fiche Données'!AK52</f>
        <v>0</v>
      </c>
      <c r="AY44" s="522">
        <f>'Fiche Données'!AL52</f>
        <v>0</v>
      </c>
      <c r="AZ44" s="522">
        <f>'Fiche Données'!AM52</f>
        <v>0</v>
      </c>
      <c r="BA44" s="522">
        <f>'Fiche Données'!AN52</f>
        <v>0</v>
      </c>
      <c r="BB44" s="522">
        <f>'Fiche Données'!AO52</f>
        <v>0</v>
      </c>
      <c r="BC44" s="522">
        <f>'Fiche Données'!AP52</f>
        <v>0</v>
      </c>
      <c r="BD44" s="522">
        <f>'Fiche Données'!AQ52</f>
        <v>0</v>
      </c>
      <c r="BE44" s="522">
        <f>'Fiche Données'!AR52</f>
        <v>0</v>
      </c>
      <c r="BF44" s="522">
        <f>'Fiche Données'!AS52</f>
        <v>0</v>
      </c>
      <c r="BG44" s="522">
        <f>'Fiche Données'!AT52</f>
        <v>0</v>
      </c>
      <c r="BH44" s="522">
        <f>'Fiche Données'!AU52</f>
        <v>0</v>
      </c>
      <c r="BI44" s="522">
        <f>'Fiche Données'!AV52</f>
        <v>0</v>
      </c>
      <c r="BJ44" s="522">
        <f>'Fiche Données'!AW52</f>
        <v>0</v>
      </c>
      <c r="BK44" s="522">
        <f>'Fiche Données'!AX52</f>
        <v>0</v>
      </c>
      <c r="BL44" s="522">
        <f>'Fiche Données'!AY52</f>
        <v>0</v>
      </c>
      <c r="BM44" s="522">
        <f>'Fiche Données'!AZ52</f>
        <v>0</v>
      </c>
      <c r="BN44" s="522">
        <f>'Fiche Données'!BA52</f>
        <v>0</v>
      </c>
      <c r="BO44" s="522">
        <f>'Fiche Données'!BB52</f>
        <v>0</v>
      </c>
      <c r="BP44" s="522">
        <f>'Fiche Données'!BC52</f>
        <v>0</v>
      </c>
      <c r="BQ44" s="522">
        <f>'Fiche Données'!BD52</f>
        <v>0</v>
      </c>
      <c r="BR44" s="522">
        <f>'Fiche Données'!BE52</f>
        <v>0</v>
      </c>
      <c r="BS44" s="522">
        <f>'Fiche Données'!BF52</f>
        <v>0</v>
      </c>
      <c r="BT44" s="522">
        <f>'Fiche Données'!BG52</f>
        <v>0</v>
      </c>
      <c r="BU44" s="522">
        <f>'Fiche Données'!BH52</f>
        <v>0</v>
      </c>
      <c r="BV44" s="522">
        <f>'Fiche Données'!BI52</f>
        <v>0</v>
      </c>
      <c r="BW44" s="522">
        <f>'Fiche Données'!BJ52</f>
        <v>0</v>
      </c>
      <c r="BX44" s="522">
        <f>'Fiche Données'!BK52</f>
        <v>0</v>
      </c>
      <c r="BY44" s="522">
        <f>'Fiche Données'!BL52</f>
        <v>0</v>
      </c>
      <c r="BZ44" s="522">
        <f>'Fiche Données'!BM52</f>
        <v>0</v>
      </c>
      <c r="CA44" s="522">
        <f>'Fiche Données'!BN52</f>
        <v>0</v>
      </c>
      <c r="CB44" s="522">
        <f>'Fiche Données'!BO52</f>
        <v>0</v>
      </c>
      <c r="CC44" s="522">
        <f>'Fiche Données'!BP52</f>
        <v>0</v>
      </c>
      <c r="CD44" s="522">
        <f>'Fiche Données'!BQ52</f>
        <v>0</v>
      </c>
      <c r="CE44" s="522">
        <f>'Fiche Données'!BR52</f>
        <v>0</v>
      </c>
      <c r="CF44" s="522">
        <f>'Fiche Données'!BS52</f>
        <v>0</v>
      </c>
      <c r="CG44" s="522">
        <f>'Fiche Données'!BT52</f>
        <v>0</v>
      </c>
      <c r="CH44" s="522">
        <f>'Fiche Données'!BU52</f>
        <v>0</v>
      </c>
      <c r="CI44" s="522">
        <f>'Fiche Données'!BV52</f>
        <v>0</v>
      </c>
      <c r="CJ44" s="522">
        <f>'Fiche Données'!BW52</f>
        <v>0</v>
      </c>
      <c r="CK44" s="522">
        <f>'Fiche Données'!BX52</f>
        <v>0</v>
      </c>
      <c r="CL44" s="522">
        <f>'Fiche Données'!BY52</f>
        <v>0</v>
      </c>
      <c r="CM44" s="522">
        <f>'Fiche Données'!BZ52</f>
        <v>0</v>
      </c>
      <c r="CN44" s="522">
        <f>'Fiche Données'!CA52</f>
        <v>0</v>
      </c>
      <c r="CO44" s="522">
        <f>'Fiche Données'!CB52</f>
        <v>0</v>
      </c>
      <c r="CP44" s="522">
        <f>'Fiche Données'!CC52</f>
        <v>0</v>
      </c>
      <c r="CQ44" s="522">
        <f>'Fiche Données'!CD52</f>
        <v>0</v>
      </c>
      <c r="CR44" s="522">
        <f>'Fiche Données'!CE52</f>
        <v>0</v>
      </c>
      <c r="CS44" s="522">
        <f>'Fiche Données'!CF52</f>
        <v>0</v>
      </c>
      <c r="CT44" s="522">
        <f>'Fiche Données'!CG52</f>
        <v>0</v>
      </c>
      <c r="CU44" s="522">
        <f>'Fiche Données'!CH52</f>
        <v>0</v>
      </c>
      <c r="CV44" s="522">
        <f>'Fiche Données'!CI52</f>
        <v>0</v>
      </c>
      <c r="CW44" s="522">
        <f>'Fiche Données'!CJ52</f>
        <v>0</v>
      </c>
      <c r="CX44" s="522">
        <f>'Fiche Données'!CK52</f>
        <v>0</v>
      </c>
      <c r="CY44" s="522">
        <f>'Fiche Données'!CL52</f>
        <v>0</v>
      </c>
      <c r="CZ44" s="522">
        <f>'Fiche Données'!CM52</f>
        <v>0</v>
      </c>
      <c r="DA44" s="522">
        <f>'Fiche Données'!CN52</f>
        <v>0</v>
      </c>
      <c r="DB44" s="522">
        <f>'Fiche Données'!CO52</f>
        <v>0</v>
      </c>
      <c r="DC44" s="522">
        <f>'Fiche Données'!CP52</f>
        <v>0</v>
      </c>
      <c r="DD44" s="522">
        <f>'Fiche Données'!CQ52</f>
        <v>0</v>
      </c>
      <c r="DE44" s="522">
        <f>'Fiche Données'!CR52</f>
        <v>0</v>
      </c>
      <c r="DF44" s="522">
        <f>'Fiche Données'!CS52</f>
        <v>0</v>
      </c>
      <c r="DG44" s="522">
        <f>'Fiche Données'!CT52</f>
        <v>0</v>
      </c>
      <c r="DH44" s="522">
        <f>'Fiche Données'!CU52</f>
        <v>0</v>
      </c>
      <c r="DI44" s="522">
        <f>'Fiche Données'!CV52</f>
        <v>0</v>
      </c>
      <c r="DJ44" s="522">
        <f>'Fiche Données'!CW52</f>
        <v>0</v>
      </c>
      <c r="DK44" s="522">
        <f>'Fiche Données'!CX52</f>
        <v>0</v>
      </c>
      <c r="DL44" s="522">
        <f>'Fiche Données'!CY52</f>
        <v>0</v>
      </c>
      <c r="DM44" s="522">
        <f>'Fiche Données'!CZ52</f>
        <v>0</v>
      </c>
      <c r="DN44" s="522">
        <f>'Fiche Données'!DA52</f>
        <v>0</v>
      </c>
      <c r="DO44" s="522">
        <f>'Fiche Données'!DB52</f>
        <v>0</v>
      </c>
      <c r="DP44" s="522">
        <f>'Fiche Données'!DC52</f>
        <v>0</v>
      </c>
      <c r="DQ44" s="522">
        <f>'Fiche Données'!DD52</f>
        <v>0</v>
      </c>
      <c r="DR44" s="522">
        <f>'Fiche Données'!DE52</f>
        <v>0</v>
      </c>
      <c r="DS44" s="522">
        <f>'Fiche Données'!DF52</f>
        <v>0</v>
      </c>
      <c r="DT44" s="522">
        <f>'Fiche Données'!DG52</f>
        <v>0</v>
      </c>
      <c r="DU44" s="522">
        <f>'Fiche Données'!DH52</f>
        <v>0</v>
      </c>
      <c r="DV44" s="522">
        <f>'Fiche Données'!DI52</f>
        <v>0</v>
      </c>
      <c r="DW44" s="522">
        <f>'Fiche Données'!DJ52</f>
        <v>0</v>
      </c>
      <c r="DX44" s="522">
        <f>'Fiche Données'!DK52</f>
        <v>0</v>
      </c>
      <c r="DY44" s="522">
        <f>'Fiche Données'!DL52</f>
        <v>0</v>
      </c>
      <c r="DZ44" s="522">
        <f>'Fiche Données'!DM52</f>
        <v>0</v>
      </c>
      <c r="EA44" s="522">
        <f>'Fiche Données'!DN52</f>
        <v>0</v>
      </c>
      <c r="EB44" s="522">
        <f>'Fiche Données'!DO52</f>
        <v>0</v>
      </c>
      <c r="EC44" s="522">
        <f>'Fiche Données'!DP52</f>
        <v>0</v>
      </c>
      <c r="ED44" s="522">
        <f>'Fiche Données'!DQ52</f>
        <v>0</v>
      </c>
      <c r="EE44" s="522">
        <f>'Fiche Données'!DR52</f>
        <v>0</v>
      </c>
      <c r="EF44" s="522">
        <f>'Fiche Données'!DS52</f>
        <v>0</v>
      </c>
      <c r="EG44" s="522">
        <f>'Fiche Données'!DT52</f>
        <v>0</v>
      </c>
      <c r="EH44" s="522">
        <f>'Fiche Données'!DU52</f>
        <v>0</v>
      </c>
      <c r="EI44" s="522">
        <f>'Fiche Données'!DV52</f>
        <v>0</v>
      </c>
      <c r="EJ44" s="522">
        <f>'Fiche Données'!DW52</f>
        <v>0</v>
      </c>
      <c r="EK44" s="522">
        <f>'Fiche Données'!DX52</f>
        <v>0</v>
      </c>
      <c r="EL44" s="522">
        <f>'Fiche Données'!DY52</f>
        <v>0</v>
      </c>
      <c r="EM44" s="522">
        <f>'Fiche Données'!DZ52</f>
        <v>0</v>
      </c>
      <c r="EN44" s="522">
        <f>'Fiche Données'!EA52</f>
        <v>0</v>
      </c>
      <c r="EO44" s="522">
        <f>'Fiche Données'!EB52</f>
        <v>0</v>
      </c>
      <c r="EP44" s="522">
        <f>'Fiche Données'!EC52</f>
        <v>0</v>
      </c>
      <c r="EQ44" s="522">
        <f>'Fiche Données'!ED52</f>
        <v>0</v>
      </c>
      <c r="ER44" s="522">
        <f>'Fiche Données'!EE52</f>
        <v>0</v>
      </c>
      <c r="ES44" s="522">
        <f>'Fiche Données'!EF52</f>
        <v>0</v>
      </c>
      <c r="ET44" s="522">
        <f>'Fiche Données'!EG52</f>
        <v>0</v>
      </c>
      <c r="EU44" s="522">
        <f>'Fiche Données'!EH52</f>
        <v>0</v>
      </c>
      <c r="EV44" s="525">
        <f>'Fiche Données'!EI52</f>
        <v>0</v>
      </c>
    </row>
    <row r="45" spans="1:152" ht="22.5" customHeight="1" thickBot="1" x14ac:dyDescent="0.3">
      <c r="A45" s="565"/>
      <c r="B45" s="742" t="s">
        <v>498</v>
      </c>
      <c r="C45" s="743"/>
      <c r="D45" s="743"/>
      <c r="E45" s="743"/>
      <c r="F45" s="768">
        <f>'Fiche Données'!E3</f>
        <v>4</v>
      </c>
      <c r="G45" s="769"/>
      <c r="H45" s="565"/>
      <c r="I45" s="565"/>
      <c r="J45" s="565"/>
      <c r="K45" s="565"/>
      <c r="L45" s="565"/>
      <c r="O45" s="715"/>
      <c r="P45" s="716"/>
      <c r="Q45" s="721" t="s">
        <v>269</v>
      </c>
      <c r="R45" s="722"/>
      <c r="S45" s="537">
        <f t="shared" si="0"/>
        <v>0</v>
      </c>
      <c r="T45" s="534">
        <f>'Fiche Données'!G53</f>
        <v>0</v>
      </c>
      <c r="U45" s="522">
        <f>'Fiche Données'!H53</f>
        <v>0</v>
      </c>
      <c r="V45" s="522">
        <f>'Fiche Données'!I53</f>
        <v>0</v>
      </c>
      <c r="W45" s="522">
        <f>'Fiche Données'!J53</f>
        <v>0</v>
      </c>
      <c r="X45" s="522">
        <f>'Fiche Données'!K53</f>
        <v>0</v>
      </c>
      <c r="Y45" s="522">
        <f>'Fiche Données'!L53</f>
        <v>0</v>
      </c>
      <c r="Z45" s="522">
        <f>'Fiche Données'!M53</f>
        <v>0</v>
      </c>
      <c r="AA45" s="522">
        <f>'Fiche Données'!N53</f>
        <v>0</v>
      </c>
      <c r="AB45" s="522">
        <f>'Fiche Données'!O53</f>
        <v>0</v>
      </c>
      <c r="AC45" s="522">
        <f>'Fiche Données'!P53</f>
        <v>0</v>
      </c>
      <c r="AD45" s="522">
        <f>'Fiche Données'!Q53</f>
        <v>0</v>
      </c>
      <c r="AE45" s="522">
        <f>'Fiche Données'!R53</f>
        <v>0</v>
      </c>
      <c r="AF45" s="522">
        <f>'Fiche Données'!S53</f>
        <v>0</v>
      </c>
      <c r="AG45" s="522">
        <f>'Fiche Données'!T53</f>
        <v>0</v>
      </c>
      <c r="AH45" s="522">
        <f>'Fiche Données'!U53</f>
        <v>0</v>
      </c>
      <c r="AI45" s="522">
        <f>'Fiche Données'!V53</f>
        <v>0</v>
      </c>
      <c r="AJ45" s="522">
        <f>'Fiche Données'!W53</f>
        <v>0</v>
      </c>
      <c r="AK45" s="522">
        <f>'Fiche Données'!X53</f>
        <v>0</v>
      </c>
      <c r="AL45" s="522">
        <f>'Fiche Données'!Y53</f>
        <v>0</v>
      </c>
      <c r="AM45" s="522">
        <f>'Fiche Données'!Z53</f>
        <v>0</v>
      </c>
      <c r="AN45" s="522">
        <f>'Fiche Données'!AA53</f>
        <v>0</v>
      </c>
      <c r="AO45" s="522">
        <f>'Fiche Données'!AB53</f>
        <v>0</v>
      </c>
      <c r="AP45" s="522">
        <f>'Fiche Données'!AC53</f>
        <v>0</v>
      </c>
      <c r="AQ45" s="522">
        <f>'Fiche Données'!AD53</f>
        <v>0</v>
      </c>
      <c r="AR45" s="522">
        <f>'Fiche Données'!AE53</f>
        <v>0</v>
      </c>
      <c r="AS45" s="522">
        <f>'Fiche Données'!AF53</f>
        <v>0</v>
      </c>
      <c r="AT45" s="522">
        <f>'Fiche Données'!AG53</f>
        <v>0</v>
      </c>
      <c r="AU45" s="522">
        <f>'Fiche Données'!AH53</f>
        <v>0</v>
      </c>
      <c r="AV45" s="522">
        <f>'Fiche Données'!AI53</f>
        <v>0</v>
      </c>
      <c r="AW45" s="522">
        <f>'Fiche Données'!AJ53</f>
        <v>0</v>
      </c>
      <c r="AX45" s="522">
        <f>'Fiche Données'!AK53</f>
        <v>0</v>
      </c>
      <c r="AY45" s="522">
        <f>'Fiche Données'!AL53</f>
        <v>0</v>
      </c>
      <c r="AZ45" s="522">
        <f>'Fiche Données'!AM53</f>
        <v>0</v>
      </c>
      <c r="BA45" s="522">
        <f>'Fiche Données'!AN53</f>
        <v>0</v>
      </c>
      <c r="BB45" s="522">
        <f>'Fiche Données'!AO53</f>
        <v>0</v>
      </c>
      <c r="BC45" s="522">
        <f>'Fiche Données'!AP53</f>
        <v>0</v>
      </c>
      <c r="BD45" s="522">
        <f>'Fiche Données'!AQ53</f>
        <v>0</v>
      </c>
      <c r="BE45" s="522">
        <f>'Fiche Données'!AR53</f>
        <v>0</v>
      </c>
      <c r="BF45" s="522">
        <f>'Fiche Données'!AS53</f>
        <v>0</v>
      </c>
      <c r="BG45" s="522">
        <f>'Fiche Données'!AT53</f>
        <v>0</v>
      </c>
      <c r="BH45" s="522">
        <f>'Fiche Données'!AU53</f>
        <v>0</v>
      </c>
      <c r="BI45" s="522">
        <f>'Fiche Données'!AV53</f>
        <v>0</v>
      </c>
      <c r="BJ45" s="522">
        <f>'Fiche Données'!AW53</f>
        <v>0</v>
      </c>
      <c r="BK45" s="522">
        <f>'Fiche Données'!AX53</f>
        <v>0</v>
      </c>
      <c r="BL45" s="522">
        <f>'Fiche Données'!AY53</f>
        <v>0</v>
      </c>
      <c r="BM45" s="522">
        <f>'Fiche Données'!AZ53</f>
        <v>0</v>
      </c>
      <c r="BN45" s="522">
        <f>'Fiche Données'!BA53</f>
        <v>0</v>
      </c>
      <c r="BO45" s="522">
        <f>'Fiche Données'!BB53</f>
        <v>0</v>
      </c>
      <c r="BP45" s="522">
        <f>'Fiche Données'!BC53</f>
        <v>0</v>
      </c>
      <c r="BQ45" s="522">
        <f>'Fiche Données'!BD53</f>
        <v>0</v>
      </c>
      <c r="BR45" s="522">
        <f>'Fiche Données'!BE53</f>
        <v>0</v>
      </c>
      <c r="BS45" s="522">
        <f>'Fiche Données'!BF53</f>
        <v>0</v>
      </c>
      <c r="BT45" s="522">
        <f>'Fiche Données'!BG53</f>
        <v>0</v>
      </c>
      <c r="BU45" s="522">
        <f>'Fiche Données'!BH53</f>
        <v>0</v>
      </c>
      <c r="BV45" s="522">
        <f>'Fiche Données'!BI53</f>
        <v>0</v>
      </c>
      <c r="BW45" s="522">
        <f>'Fiche Données'!BJ53</f>
        <v>0</v>
      </c>
      <c r="BX45" s="522">
        <f>'Fiche Données'!BK53</f>
        <v>0</v>
      </c>
      <c r="BY45" s="522">
        <f>'Fiche Données'!BL53</f>
        <v>0</v>
      </c>
      <c r="BZ45" s="522">
        <f>'Fiche Données'!BM53</f>
        <v>0</v>
      </c>
      <c r="CA45" s="522">
        <f>'Fiche Données'!BN53</f>
        <v>0</v>
      </c>
      <c r="CB45" s="522">
        <f>'Fiche Données'!BO53</f>
        <v>0</v>
      </c>
      <c r="CC45" s="522">
        <f>'Fiche Données'!BP53</f>
        <v>0</v>
      </c>
      <c r="CD45" s="522">
        <f>'Fiche Données'!BQ53</f>
        <v>0</v>
      </c>
      <c r="CE45" s="522">
        <f>'Fiche Données'!BR53</f>
        <v>0</v>
      </c>
      <c r="CF45" s="522">
        <f>'Fiche Données'!BS53</f>
        <v>0</v>
      </c>
      <c r="CG45" s="522">
        <f>'Fiche Données'!BT53</f>
        <v>0</v>
      </c>
      <c r="CH45" s="522">
        <f>'Fiche Données'!BU53</f>
        <v>0</v>
      </c>
      <c r="CI45" s="522">
        <f>'Fiche Données'!BV53</f>
        <v>0</v>
      </c>
      <c r="CJ45" s="522">
        <f>'Fiche Données'!BW53</f>
        <v>0</v>
      </c>
      <c r="CK45" s="522">
        <f>'Fiche Données'!BX53</f>
        <v>0</v>
      </c>
      <c r="CL45" s="522">
        <f>'Fiche Données'!BY53</f>
        <v>0</v>
      </c>
      <c r="CM45" s="522">
        <f>'Fiche Données'!BZ53</f>
        <v>0</v>
      </c>
      <c r="CN45" s="522">
        <f>'Fiche Données'!CA53</f>
        <v>0</v>
      </c>
      <c r="CO45" s="522">
        <f>'Fiche Données'!CB53</f>
        <v>0</v>
      </c>
      <c r="CP45" s="522">
        <f>'Fiche Données'!CC53</f>
        <v>0</v>
      </c>
      <c r="CQ45" s="522">
        <f>'Fiche Données'!CD53</f>
        <v>0</v>
      </c>
      <c r="CR45" s="522">
        <f>'Fiche Données'!CE53</f>
        <v>0</v>
      </c>
      <c r="CS45" s="522">
        <f>'Fiche Données'!CF53</f>
        <v>0</v>
      </c>
      <c r="CT45" s="522">
        <f>'Fiche Données'!CG53</f>
        <v>0</v>
      </c>
      <c r="CU45" s="522">
        <f>'Fiche Données'!CH53</f>
        <v>0</v>
      </c>
      <c r="CV45" s="522">
        <f>'Fiche Données'!CI53</f>
        <v>0</v>
      </c>
      <c r="CW45" s="522">
        <f>'Fiche Données'!CJ53</f>
        <v>0</v>
      </c>
      <c r="CX45" s="522">
        <f>'Fiche Données'!CK53</f>
        <v>0</v>
      </c>
      <c r="CY45" s="522">
        <f>'Fiche Données'!CL53</f>
        <v>0</v>
      </c>
      <c r="CZ45" s="522">
        <f>'Fiche Données'!CM53</f>
        <v>0</v>
      </c>
      <c r="DA45" s="522">
        <f>'Fiche Données'!CN53</f>
        <v>0</v>
      </c>
      <c r="DB45" s="522">
        <f>'Fiche Données'!CO53</f>
        <v>0</v>
      </c>
      <c r="DC45" s="522">
        <f>'Fiche Données'!CP53</f>
        <v>0</v>
      </c>
      <c r="DD45" s="522">
        <f>'Fiche Données'!CQ53</f>
        <v>0</v>
      </c>
      <c r="DE45" s="522">
        <f>'Fiche Données'!CR53</f>
        <v>0</v>
      </c>
      <c r="DF45" s="522">
        <f>'Fiche Données'!CS53</f>
        <v>0</v>
      </c>
      <c r="DG45" s="522">
        <f>'Fiche Données'!CT53</f>
        <v>0</v>
      </c>
      <c r="DH45" s="522">
        <f>'Fiche Données'!CU53</f>
        <v>0</v>
      </c>
      <c r="DI45" s="522">
        <f>'Fiche Données'!CV53</f>
        <v>0</v>
      </c>
      <c r="DJ45" s="522">
        <f>'Fiche Données'!CW53</f>
        <v>0</v>
      </c>
      <c r="DK45" s="522">
        <f>'Fiche Données'!CX53</f>
        <v>0</v>
      </c>
      <c r="DL45" s="522">
        <f>'Fiche Données'!CY53</f>
        <v>0</v>
      </c>
      <c r="DM45" s="522">
        <f>'Fiche Données'!CZ53</f>
        <v>0</v>
      </c>
      <c r="DN45" s="522">
        <f>'Fiche Données'!DA53</f>
        <v>0</v>
      </c>
      <c r="DO45" s="522">
        <f>'Fiche Données'!DB53</f>
        <v>0</v>
      </c>
      <c r="DP45" s="522">
        <f>'Fiche Données'!DC53</f>
        <v>0</v>
      </c>
      <c r="DQ45" s="522">
        <f>'Fiche Données'!DD53</f>
        <v>0</v>
      </c>
      <c r="DR45" s="522">
        <f>'Fiche Données'!DE53</f>
        <v>0</v>
      </c>
      <c r="DS45" s="522">
        <f>'Fiche Données'!DF53</f>
        <v>0</v>
      </c>
      <c r="DT45" s="522">
        <f>'Fiche Données'!DG53</f>
        <v>0</v>
      </c>
      <c r="DU45" s="522">
        <f>'Fiche Données'!DH53</f>
        <v>0</v>
      </c>
      <c r="DV45" s="522">
        <f>'Fiche Données'!DI53</f>
        <v>0</v>
      </c>
      <c r="DW45" s="522">
        <f>'Fiche Données'!DJ53</f>
        <v>0</v>
      </c>
      <c r="DX45" s="522">
        <f>'Fiche Données'!DK53</f>
        <v>0</v>
      </c>
      <c r="DY45" s="522">
        <f>'Fiche Données'!DL53</f>
        <v>0</v>
      </c>
      <c r="DZ45" s="522">
        <f>'Fiche Données'!DM53</f>
        <v>0</v>
      </c>
      <c r="EA45" s="522">
        <f>'Fiche Données'!DN53</f>
        <v>0</v>
      </c>
      <c r="EB45" s="522">
        <f>'Fiche Données'!DO53</f>
        <v>0</v>
      </c>
      <c r="EC45" s="522">
        <f>'Fiche Données'!DP53</f>
        <v>0</v>
      </c>
      <c r="ED45" s="522">
        <f>'Fiche Données'!DQ53</f>
        <v>0</v>
      </c>
      <c r="EE45" s="522">
        <f>'Fiche Données'!DR53</f>
        <v>0</v>
      </c>
      <c r="EF45" s="522">
        <f>'Fiche Données'!DS53</f>
        <v>0</v>
      </c>
      <c r="EG45" s="522">
        <f>'Fiche Données'!DT53</f>
        <v>0</v>
      </c>
      <c r="EH45" s="522">
        <f>'Fiche Données'!DU53</f>
        <v>0</v>
      </c>
      <c r="EI45" s="522">
        <f>'Fiche Données'!DV53</f>
        <v>0</v>
      </c>
      <c r="EJ45" s="522">
        <f>'Fiche Données'!DW53</f>
        <v>0</v>
      </c>
      <c r="EK45" s="522">
        <f>'Fiche Données'!DX53</f>
        <v>0</v>
      </c>
      <c r="EL45" s="522">
        <f>'Fiche Données'!DY53</f>
        <v>0</v>
      </c>
      <c r="EM45" s="522">
        <f>'Fiche Données'!DZ53</f>
        <v>0</v>
      </c>
      <c r="EN45" s="522">
        <f>'Fiche Données'!EA53</f>
        <v>0</v>
      </c>
      <c r="EO45" s="522">
        <f>'Fiche Données'!EB53</f>
        <v>0</v>
      </c>
      <c r="EP45" s="522">
        <f>'Fiche Données'!EC53</f>
        <v>0</v>
      </c>
      <c r="EQ45" s="522">
        <f>'Fiche Données'!ED53</f>
        <v>0</v>
      </c>
      <c r="ER45" s="522">
        <f>'Fiche Données'!EE53</f>
        <v>0</v>
      </c>
      <c r="ES45" s="522">
        <f>'Fiche Données'!EF53</f>
        <v>0</v>
      </c>
      <c r="ET45" s="522">
        <f>'Fiche Données'!EG53</f>
        <v>0</v>
      </c>
      <c r="EU45" s="522">
        <f>'Fiche Données'!EH53</f>
        <v>0</v>
      </c>
      <c r="EV45" s="525">
        <f>'Fiche Données'!EI53</f>
        <v>0</v>
      </c>
    </row>
    <row r="46" spans="1:152" ht="22.5" customHeight="1" thickBot="1" x14ac:dyDescent="0.3">
      <c r="A46" s="565"/>
      <c r="B46" s="574"/>
      <c r="C46" s="574"/>
      <c r="D46" s="574"/>
      <c r="E46" s="574"/>
      <c r="F46" s="574"/>
      <c r="G46" s="574"/>
      <c r="H46" s="565"/>
      <c r="I46" s="565"/>
      <c r="J46" s="565"/>
      <c r="K46" s="565"/>
      <c r="L46" s="565"/>
      <c r="O46" s="717"/>
      <c r="P46" s="718"/>
      <c r="Q46" s="711" t="s">
        <v>185</v>
      </c>
      <c r="R46" s="712"/>
      <c r="S46" s="537">
        <f t="shared" si="0"/>
        <v>0</v>
      </c>
      <c r="T46" s="534">
        <f>'Fiche Données'!G54</f>
        <v>0</v>
      </c>
      <c r="U46" s="522">
        <f>'Fiche Données'!H54</f>
        <v>0</v>
      </c>
      <c r="V46" s="522">
        <f>'Fiche Données'!I54</f>
        <v>0</v>
      </c>
      <c r="W46" s="522">
        <f>'Fiche Données'!J54</f>
        <v>0</v>
      </c>
      <c r="X46" s="522">
        <f>'Fiche Données'!K54</f>
        <v>0</v>
      </c>
      <c r="Y46" s="522">
        <f>'Fiche Données'!L54</f>
        <v>0</v>
      </c>
      <c r="Z46" s="522">
        <f>'Fiche Données'!M54</f>
        <v>0</v>
      </c>
      <c r="AA46" s="522">
        <f>'Fiche Données'!N54</f>
        <v>0</v>
      </c>
      <c r="AB46" s="522">
        <f>'Fiche Données'!O54</f>
        <v>0</v>
      </c>
      <c r="AC46" s="522">
        <f>'Fiche Données'!P54</f>
        <v>0</v>
      </c>
      <c r="AD46" s="522">
        <f>'Fiche Données'!Q54</f>
        <v>0</v>
      </c>
      <c r="AE46" s="522">
        <f>'Fiche Données'!R54</f>
        <v>0</v>
      </c>
      <c r="AF46" s="522">
        <f>'Fiche Données'!S54</f>
        <v>0</v>
      </c>
      <c r="AG46" s="522">
        <f>'Fiche Données'!T54</f>
        <v>0</v>
      </c>
      <c r="AH46" s="522">
        <f>'Fiche Données'!U54</f>
        <v>0</v>
      </c>
      <c r="AI46" s="522">
        <f>'Fiche Données'!V54</f>
        <v>0</v>
      </c>
      <c r="AJ46" s="522">
        <f>'Fiche Données'!W54</f>
        <v>0</v>
      </c>
      <c r="AK46" s="522">
        <f>'Fiche Données'!X54</f>
        <v>0</v>
      </c>
      <c r="AL46" s="522">
        <f>'Fiche Données'!Y54</f>
        <v>0</v>
      </c>
      <c r="AM46" s="522">
        <f>'Fiche Données'!Z54</f>
        <v>0</v>
      </c>
      <c r="AN46" s="522">
        <f>'Fiche Données'!AA54</f>
        <v>0</v>
      </c>
      <c r="AO46" s="522">
        <f>'Fiche Données'!AB54</f>
        <v>0</v>
      </c>
      <c r="AP46" s="522">
        <f>'Fiche Données'!AC54</f>
        <v>0</v>
      </c>
      <c r="AQ46" s="522">
        <f>'Fiche Données'!AD54</f>
        <v>0</v>
      </c>
      <c r="AR46" s="522">
        <f>'Fiche Données'!AE54</f>
        <v>0</v>
      </c>
      <c r="AS46" s="522">
        <f>'Fiche Données'!AF54</f>
        <v>0</v>
      </c>
      <c r="AT46" s="522">
        <f>'Fiche Données'!AG54</f>
        <v>0</v>
      </c>
      <c r="AU46" s="522">
        <f>'Fiche Données'!AH54</f>
        <v>0</v>
      </c>
      <c r="AV46" s="522">
        <f>'Fiche Données'!AI54</f>
        <v>0</v>
      </c>
      <c r="AW46" s="522">
        <f>'Fiche Données'!AJ54</f>
        <v>0</v>
      </c>
      <c r="AX46" s="522">
        <f>'Fiche Données'!AK54</f>
        <v>0</v>
      </c>
      <c r="AY46" s="522">
        <f>'Fiche Données'!AL54</f>
        <v>0</v>
      </c>
      <c r="AZ46" s="522">
        <f>'Fiche Données'!AM54</f>
        <v>0</v>
      </c>
      <c r="BA46" s="522">
        <f>'Fiche Données'!AN54</f>
        <v>0</v>
      </c>
      <c r="BB46" s="522">
        <f>'Fiche Données'!AO54</f>
        <v>0</v>
      </c>
      <c r="BC46" s="522">
        <f>'Fiche Données'!AP54</f>
        <v>0</v>
      </c>
      <c r="BD46" s="522">
        <f>'Fiche Données'!AQ54</f>
        <v>0</v>
      </c>
      <c r="BE46" s="522">
        <f>'Fiche Données'!AR54</f>
        <v>0</v>
      </c>
      <c r="BF46" s="522">
        <f>'Fiche Données'!AS54</f>
        <v>0</v>
      </c>
      <c r="BG46" s="522">
        <f>'Fiche Données'!AT54</f>
        <v>0</v>
      </c>
      <c r="BH46" s="522">
        <f>'Fiche Données'!AU54</f>
        <v>0</v>
      </c>
      <c r="BI46" s="522">
        <f>'Fiche Données'!AV54</f>
        <v>0</v>
      </c>
      <c r="BJ46" s="522">
        <f>'Fiche Données'!AW54</f>
        <v>0</v>
      </c>
      <c r="BK46" s="522">
        <f>'Fiche Données'!AX54</f>
        <v>0</v>
      </c>
      <c r="BL46" s="522">
        <f>'Fiche Données'!AY54</f>
        <v>0</v>
      </c>
      <c r="BM46" s="522">
        <f>'Fiche Données'!AZ54</f>
        <v>0</v>
      </c>
      <c r="BN46" s="522">
        <f>'Fiche Données'!BA54</f>
        <v>0</v>
      </c>
      <c r="BO46" s="522">
        <f>'Fiche Données'!BB54</f>
        <v>0</v>
      </c>
      <c r="BP46" s="522">
        <f>'Fiche Données'!BC54</f>
        <v>0</v>
      </c>
      <c r="BQ46" s="522">
        <f>'Fiche Données'!BD54</f>
        <v>0</v>
      </c>
      <c r="BR46" s="522">
        <f>'Fiche Données'!BE54</f>
        <v>0</v>
      </c>
      <c r="BS46" s="522">
        <f>'Fiche Données'!BF54</f>
        <v>0</v>
      </c>
      <c r="BT46" s="522">
        <f>'Fiche Données'!BG54</f>
        <v>0</v>
      </c>
      <c r="BU46" s="522">
        <f>'Fiche Données'!BH54</f>
        <v>0</v>
      </c>
      <c r="BV46" s="522">
        <f>'Fiche Données'!BI54</f>
        <v>0</v>
      </c>
      <c r="BW46" s="522">
        <f>'Fiche Données'!BJ54</f>
        <v>0</v>
      </c>
      <c r="BX46" s="522">
        <f>'Fiche Données'!BK54</f>
        <v>0</v>
      </c>
      <c r="BY46" s="522">
        <f>'Fiche Données'!BL54</f>
        <v>0</v>
      </c>
      <c r="BZ46" s="522">
        <f>'Fiche Données'!BM54</f>
        <v>0</v>
      </c>
      <c r="CA46" s="522">
        <f>'Fiche Données'!BN54</f>
        <v>0</v>
      </c>
      <c r="CB46" s="522">
        <f>'Fiche Données'!BO54</f>
        <v>0</v>
      </c>
      <c r="CC46" s="522">
        <f>'Fiche Données'!BP54</f>
        <v>0</v>
      </c>
      <c r="CD46" s="522">
        <f>'Fiche Données'!BQ54</f>
        <v>0</v>
      </c>
      <c r="CE46" s="522">
        <f>'Fiche Données'!BR54</f>
        <v>0</v>
      </c>
      <c r="CF46" s="522">
        <f>'Fiche Données'!BS54</f>
        <v>0</v>
      </c>
      <c r="CG46" s="522">
        <f>'Fiche Données'!BT54</f>
        <v>0</v>
      </c>
      <c r="CH46" s="522">
        <f>'Fiche Données'!BU54</f>
        <v>0</v>
      </c>
      <c r="CI46" s="522">
        <f>'Fiche Données'!BV54</f>
        <v>0</v>
      </c>
      <c r="CJ46" s="522">
        <f>'Fiche Données'!BW54</f>
        <v>0</v>
      </c>
      <c r="CK46" s="522">
        <f>'Fiche Données'!BX54</f>
        <v>0</v>
      </c>
      <c r="CL46" s="522">
        <f>'Fiche Données'!BY54</f>
        <v>0</v>
      </c>
      <c r="CM46" s="522">
        <f>'Fiche Données'!BZ54</f>
        <v>0</v>
      </c>
      <c r="CN46" s="522">
        <f>'Fiche Données'!CA54</f>
        <v>0</v>
      </c>
      <c r="CO46" s="522">
        <f>'Fiche Données'!CB54</f>
        <v>0</v>
      </c>
      <c r="CP46" s="522">
        <f>'Fiche Données'!CC54</f>
        <v>0</v>
      </c>
      <c r="CQ46" s="522">
        <f>'Fiche Données'!CD54</f>
        <v>0</v>
      </c>
      <c r="CR46" s="522">
        <f>'Fiche Données'!CE54</f>
        <v>0</v>
      </c>
      <c r="CS46" s="522">
        <f>'Fiche Données'!CF54</f>
        <v>0</v>
      </c>
      <c r="CT46" s="522">
        <f>'Fiche Données'!CG54</f>
        <v>0</v>
      </c>
      <c r="CU46" s="522">
        <f>'Fiche Données'!CH54</f>
        <v>0</v>
      </c>
      <c r="CV46" s="522">
        <f>'Fiche Données'!CI54</f>
        <v>0</v>
      </c>
      <c r="CW46" s="522">
        <f>'Fiche Données'!CJ54</f>
        <v>0</v>
      </c>
      <c r="CX46" s="522">
        <f>'Fiche Données'!CK54</f>
        <v>0</v>
      </c>
      <c r="CY46" s="522">
        <f>'Fiche Données'!CL54</f>
        <v>0</v>
      </c>
      <c r="CZ46" s="522">
        <f>'Fiche Données'!CM54</f>
        <v>0</v>
      </c>
      <c r="DA46" s="522">
        <f>'Fiche Données'!CN54</f>
        <v>0</v>
      </c>
      <c r="DB46" s="522">
        <f>'Fiche Données'!CO54</f>
        <v>0</v>
      </c>
      <c r="DC46" s="522">
        <f>'Fiche Données'!CP54</f>
        <v>0</v>
      </c>
      <c r="DD46" s="522">
        <f>'Fiche Données'!CQ54</f>
        <v>0</v>
      </c>
      <c r="DE46" s="522">
        <f>'Fiche Données'!CR54</f>
        <v>0</v>
      </c>
      <c r="DF46" s="522">
        <f>'Fiche Données'!CS54</f>
        <v>0</v>
      </c>
      <c r="DG46" s="522">
        <f>'Fiche Données'!CT54</f>
        <v>0</v>
      </c>
      <c r="DH46" s="522">
        <f>'Fiche Données'!CU54</f>
        <v>0</v>
      </c>
      <c r="DI46" s="522">
        <f>'Fiche Données'!CV54</f>
        <v>0</v>
      </c>
      <c r="DJ46" s="522">
        <f>'Fiche Données'!CW54</f>
        <v>0</v>
      </c>
      <c r="DK46" s="522">
        <f>'Fiche Données'!CX54</f>
        <v>0</v>
      </c>
      <c r="DL46" s="522">
        <f>'Fiche Données'!CY54</f>
        <v>0</v>
      </c>
      <c r="DM46" s="522">
        <f>'Fiche Données'!CZ54</f>
        <v>0</v>
      </c>
      <c r="DN46" s="522">
        <f>'Fiche Données'!DA54</f>
        <v>0</v>
      </c>
      <c r="DO46" s="522">
        <f>'Fiche Données'!DB54</f>
        <v>0</v>
      </c>
      <c r="DP46" s="522">
        <f>'Fiche Données'!DC54</f>
        <v>0</v>
      </c>
      <c r="DQ46" s="522">
        <f>'Fiche Données'!DD54</f>
        <v>0</v>
      </c>
      <c r="DR46" s="522">
        <f>'Fiche Données'!DE54</f>
        <v>0</v>
      </c>
      <c r="DS46" s="522">
        <f>'Fiche Données'!DF54</f>
        <v>0</v>
      </c>
      <c r="DT46" s="522">
        <f>'Fiche Données'!DG54</f>
        <v>0</v>
      </c>
      <c r="DU46" s="522">
        <f>'Fiche Données'!DH54</f>
        <v>0</v>
      </c>
      <c r="DV46" s="522">
        <f>'Fiche Données'!DI54</f>
        <v>0</v>
      </c>
      <c r="DW46" s="522">
        <f>'Fiche Données'!DJ54</f>
        <v>0</v>
      </c>
      <c r="DX46" s="522">
        <f>'Fiche Données'!DK54</f>
        <v>0</v>
      </c>
      <c r="DY46" s="522">
        <f>'Fiche Données'!DL54</f>
        <v>0</v>
      </c>
      <c r="DZ46" s="522">
        <f>'Fiche Données'!DM54</f>
        <v>0</v>
      </c>
      <c r="EA46" s="522">
        <f>'Fiche Données'!DN54</f>
        <v>0</v>
      </c>
      <c r="EB46" s="522">
        <f>'Fiche Données'!DO54</f>
        <v>0</v>
      </c>
      <c r="EC46" s="522">
        <f>'Fiche Données'!DP54</f>
        <v>0</v>
      </c>
      <c r="ED46" s="522">
        <f>'Fiche Données'!DQ54</f>
        <v>0</v>
      </c>
      <c r="EE46" s="522">
        <f>'Fiche Données'!DR54</f>
        <v>0</v>
      </c>
      <c r="EF46" s="522">
        <f>'Fiche Données'!DS54</f>
        <v>0</v>
      </c>
      <c r="EG46" s="522">
        <f>'Fiche Données'!DT54</f>
        <v>0</v>
      </c>
      <c r="EH46" s="522">
        <f>'Fiche Données'!DU54</f>
        <v>0</v>
      </c>
      <c r="EI46" s="522">
        <f>'Fiche Données'!DV54</f>
        <v>0</v>
      </c>
      <c r="EJ46" s="522">
        <f>'Fiche Données'!DW54</f>
        <v>0</v>
      </c>
      <c r="EK46" s="522">
        <f>'Fiche Données'!DX54</f>
        <v>0</v>
      </c>
      <c r="EL46" s="522">
        <f>'Fiche Données'!DY54</f>
        <v>0</v>
      </c>
      <c r="EM46" s="522">
        <f>'Fiche Données'!DZ54</f>
        <v>0</v>
      </c>
      <c r="EN46" s="522">
        <f>'Fiche Données'!EA54</f>
        <v>0</v>
      </c>
      <c r="EO46" s="522">
        <f>'Fiche Données'!EB54</f>
        <v>0</v>
      </c>
      <c r="EP46" s="522">
        <f>'Fiche Données'!EC54</f>
        <v>0</v>
      </c>
      <c r="EQ46" s="522">
        <f>'Fiche Données'!ED54</f>
        <v>0</v>
      </c>
      <c r="ER46" s="522">
        <f>'Fiche Données'!EE54</f>
        <v>0</v>
      </c>
      <c r="ES46" s="522">
        <f>'Fiche Données'!EF54</f>
        <v>0</v>
      </c>
      <c r="ET46" s="522">
        <f>'Fiche Données'!EG54</f>
        <v>0</v>
      </c>
      <c r="EU46" s="522">
        <f>'Fiche Données'!EH54</f>
        <v>0</v>
      </c>
      <c r="EV46" s="525">
        <f>'Fiche Données'!EI54</f>
        <v>0</v>
      </c>
    </row>
    <row r="47" spans="1:152" ht="22.5" customHeight="1" thickBot="1" x14ac:dyDescent="0.3">
      <c r="A47" s="565"/>
      <c r="B47" s="742" t="s">
        <v>482</v>
      </c>
      <c r="C47" s="743"/>
      <c r="D47" s="743"/>
      <c r="E47" s="743"/>
      <c r="F47" s="752">
        <f>S64</f>
        <v>13000</v>
      </c>
      <c r="G47" s="753"/>
      <c r="H47" s="565"/>
      <c r="I47" s="565"/>
      <c r="J47" s="565"/>
      <c r="K47" s="565"/>
      <c r="L47" s="565"/>
      <c r="O47" s="713" t="s">
        <v>276</v>
      </c>
      <c r="P47" s="714"/>
      <c r="Q47" s="719" t="s">
        <v>270</v>
      </c>
      <c r="R47" s="720"/>
      <c r="S47" s="537">
        <f t="shared" si="0"/>
        <v>0</v>
      </c>
      <c r="T47" s="534">
        <f>'Fiche Données'!G55</f>
        <v>0</v>
      </c>
      <c r="U47" s="522">
        <f>'Fiche Données'!H55</f>
        <v>0</v>
      </c>
      <c r="V47" s="522">
        <f>'Fiche Données'!I55</f>
        <v>0</v>
      </c>
      <c r="W47" s="522">
        <f>'Fiche Données'!J55</f>
        <v>0</v>
      </c>
      <c r="X47" s="522">
        <f>'Fiche Données'!K55</f>
        <v>0</v>
      </c>
      <c r="Y47" s="522">
        <f>'Fiche Données'!L55</f>
        <v>0</v>
      </c>
      <c r="Z47" s="522">
        <f>'Fiche Données'!M55</f>
        <v>0</v>
      </c>
      <c r="AA47" s="522">
        <f>'Fiche Données'!N55</f>
        <v>0</v>
      </c>
      <c r="AB47" s="522">
        <f>'Fiche Données'!O55</f>
        <v>0</v>
      </c>
      <c r="AC47" s="522">
        <f>'Fiche Données'!P55</f>
        <v>0</v>
      </c>
      <c r="AD47" s="522">
        <f>'Fiche Données'!Q55</f>
        <v>0</v>
      </c>
      <c r="AE47" s="522">
        <f>'Fiche Données'!R55</f>
        <v>0</v>
      </c>
      <c r="AF47" s="522">
        <f>'Fiche Données'!S55</f>
        <v>0</v>
      </c>
      <c r="AG47" s="522">
        <f>'Fiche Données'!T55</f>
        <v>0</v>
      </c>
      <c r="AH47" s="522">
        <f>'Fiche Données'!U55</f>
        <v>0</v>
      </c>
      <c r="AI47" s="522">
        <f>'Fiche Données'!V55</f>
        <v>0</v>
      </c>
      <c r="AJ47" s="522">
        <f>'Fiche Données'!W55</f>
        <v>0</v>
      </c>
      <c r="AK47" s="522">
        <f>'Fiche Données'!X55</f>
        <v>0</v>
      </c>
      <c r="AL47" s="522">
        <f>'Fiche Données'!Y55</f>
        <v>0</v>
      </c>
      <c r="AM47" s="522">
        <f>'Fiche Données'!Z55</f>
        <v>0</v>
      </c>
      <c r="AN47" s="522">
        <f>'Fiche Données'!AA55</f>
        <v>0</v>
      </c>
      <c r="AO47" s="522">
        <f>'Fiche Données'!AB55</f>
        <v>0</v>
      </c>
      <c r="AP47" s="522">
        <f>'Fiche Données'!AC55</f>
        <v>0</v>
      </c>
      <c r="AQ47" s="522">
        <f>'Fiche Données'!AD55</f>
        <v>0</v>
      </c>
      <c r="AR47" s="522">
        <f>'Fiche Données'!AE55</f>
        <v>0</v>
      </c>
      <c r="AS47" s="522">
        <f>'Fiche Données'!AF55</f>
        <v>0</v>
      </c>
      <c r="AT47" s="522">
        <f>'Fiche Données'!AG55</f>
        <v>0</v>
      </c>
      <c r="AU47" s="522">
        <f>'Fiche Données'!AH55</f>
        <v>0</v>
      </c>
      <c r="AV47" s="522">
        <f>'Fiche Données'!AI55</f>
        <v>0</v>
      </c>
      <c r="AW47" s="522">
        <f>'Fiche Données'!AJ55</f>
        <v>0</v>
      </c>
      <c r="AX47" s="522">
        <f>'Fiche Données'!AK55</f>
        <v>0</v>
      </c>
      <c r="AY47" s="522">
        <f>'Fiche Données'!AL55</f>
        <v>0</v>
      </c>
      <c r="AZ47" s="522">
        <f>'Fiche Données'!AM55</f>
        <v>0</v>
      </c>
      <c r="BA47" s="522">
        <f>'Fiche Données'!AN55</f>
        <v>0</v>
      </c>
      <c r="BB47" s="522">
        <f>'Fiche Données'!AO55</f>
        <v>0</v>
      </c>
      <c r="BC47" s="522">
        <f>'Fiche Données'!AP55</f>
        <v>0</v>
      </c>
      <c r="BD47" s="522">
        <f>'Fiche Données'!AQ55</f>
        <v>0</v>
      </c>
      <c r="BE47" s="522">
        <f>'Fiche Données'!AR55</f>
        <v>0</v>
      </c>
      <c r="BF47" s="522">
        <f>'Fiche Données'!AS55</f>
        <v>0</v>
      </c>
      <c r="BG47" s="522">
        <f>'Fiche Données'!AT55</f>
        <v>0</v>
      </c>
      <c r="BH47" s="522">
        <f>'Fiche Données'!AU55</f>
        <v>0</v>
      </c>
      <c r="BI47" s="522">
        <f>'Fiche Données'!AV55</f>
        <v>0</v>
      </c>
      <c r="BJ47" s="522">
        <f>'Fiche Données'!AW55</f>
        <v>0</v>
      </c>
      <c r="BK47" s="522">
        <f>'Fiche Données'!AX55</f>
        <v>0</v>
      </c>
      <c r="BL47" s="522">
        <f>'Fiche Données'!AY55</f>
        <v>0</v>
      </c>
      <c r="BM47" s="522">
        <f>'Fiche Données'!AZ55</f>
        <v>0</v>
      </c>
      <c r="BN47" s="522">
        <f>'Fiche Données'!BA55</f>
        <v>0</v>
      </c>
      <c r="BO47" s="522">
        <f>'Fiche Données'!BB55</f>
        <v>0</v>
      </c>
      <c r="BP47" s="522">
        <f>'Fiche Données'!BC55</f>
        <v>0</v>
      </c>
      <c r="BQ47" s="522">
        <f>'Fiche Données'!BD55</f>
        <v>0</v>
      </c>
      <c r="BR47" s="522">
        <f>'Fiche Données'!BE55</f>
        <v>0</v>
      </c>
      <c r="BS47" s="522">
        <f>'Fiche Données'!BF55</f>
        <v>0</v>
      </c>
      <c r="BT47" s="522">
        <f>'Fiche Données'!BG55</f>
        <v>0</v>
      </c>
      <c r="BU47" s="522">
        <f>'Fiche Données'!BH55</f>
        <v>0</v>
      </c>
      <c r="BV47" s="522">
        <f>'Fiche Données'!BI55</f>
        <v>0</v>
      </c>
      <c r="BW47" s="522">
        <f>'Fiche Données'!BJ55</f>
        <v>0</v>
      </c>
      <c r="BX47" s="522">
        <f>'Fiche Données'!BK55</f>
        <v>0</v>
      </c>
      <c r="BY47" s="522">
        <f>'Fiche Données'!BL55</f>
        <v>0</v>
      </c>
      <c r="BZ47" s="522">
        <f>'Fiche Données'!BM55</f>
        <v>0</v>
      </c>
      <c r="CA47" s="522">
        <f>'Fiche Données'!BN55</f>
        <v>0</v>
      </c>
      <c r="CB47" s="522">
        <f>'Fiche Données'!BO55</f>
        <v>0</v>
      </c>
      <c r="CC47" s="522">
        <f>'Fiche Données'!BP55</f>
        <v>0</v>
      </c>
      <c r="CD47" s="522">
        <f>'Fiche Données'!BQ55</f>
        <v>0</v>
      </c>
      <c r="CE47" s="522">
        <f>'Fiche Données'!BR55</f>
        <v>0</v>
      </c>
      <c r="CF47" s="522">
        <f>'Fiche Données'!BS55</f>
        <v>0</v>
      </c>
      <c r="CG47" s="522">
        <f>'Fiche Données'!BT55</f>
        <v>0</v>
      </c>
      <c r="CH47" s="522">
        <f>'Fiche Données'!BU55</f>
        <v>0</v>
      </c>
      <c r="CI47" s="522">
        <f>'Fiche Données'!BV55</f>
        <v>0</v>
      </c>
      <c r="CJ47" s="522">
        <f>'Fiche Données'!BW55</f>
        <v>0</v>
      </c>
      <c r="CK47" s="522">
        <f>'Fiche Données'!BX55</f>
        <v>0</v>
      </c>
      <c r="CL47" s="522">
        <f>'Fiche Données'!BY55</f>
        <v>0</v>
      </c>
      <c r="CM47" s="522">
        <f>'Fiche Données'!BZ55</f>
        <v>0</v>
      </c>
      <c r="CN47" s="522">
        <f>'Fiche Données'!CA55</f>
        <v>0</v>
      </c>
      <c r="CO47" s="522">
        <f>'Fiche Données'!CB55</f>
        <v>0</v>
      </c>
      <c r="CP47" s="522">
        <f>'Fiche Données'!CC55</f>
        <v>0</v>
      </c>
      <c r="CQ47" s="522">
        <f>'Fiche Données'!CD55</f>
        <v>0</v>
      </c>
      <c r="CR47" s="522">
        <f>'Fiche Données'!CE55</f>
        <v>0</v>
      </c>
      <c r="CS47" s="522">
        <f>'Fiche Données'!CF55</f>
        <v>0</v>
      </c>
      <c r="CT47" s="522">
        <f>'Fiche Données'!CG55</f>
        <v>0</v>
      </c>
      <c r="CU47" s="522">
        <f>'Fiche Données'!CH55</f>
        <v>0</v>
      </c>
      <c r="CV47" s="522">
        <f>'Fiche Données'!CI55</f>
        <v>0</v>
      </c>
      <c r="CW47" s="522">
        <f>'Fiche Données'!CJ55</f>
        <v>0</v>
      </c>
      <c r="CX47" s="522">
        <f>'Fiche Données'!CK55</f>
        <v>0</v>
      </c>
      <c r="CY47" s="522">
        <f>'Fiche Données'!CL55</f>
        <v>0</v>
      </c>
      <c r="CZ47" s="522">
        <f>'Fiche Données'!CM55</f>
        <v>0</v>
      </c>
      <c r="DA47" s="522">
        <f>'Fiche Données'!CN55</f>
        <v>0</v>
      </c>
      <c r="DB47" s="522">
        <f>'Fiche Données'!CO55</f>
        <v>0</v>
      </c>
      <c r="DC47" s="522">
        <f>'Fiche Données'!CP55</f>
        <v>0</v>
      </c>
      <c r="DD47" s="522">
        <f>'Fiche Données'!CQ55</f>
        <v>0</v>
      </c>
      <c r="DE47" s="522">
        <f>'Fiche Données'!CR55</f>
        <v>0</v>
      </c>
      <c r="DF47" s="522">
        <f>'Fiche Données'!CS55</f>
        <v>0</v>
      </c>
      <c r="DG47" s="522">
        <f>'Fiche Données'!CT55</f>
        <v>0</v>
      </c>
      <c r="DH47" s="522">
        <f>'Fiche Données'!CU55</f>
        <v>0</v>
      </c>
      <c r="DI47" s="522">
        <f>'Fiche Données'!CV55</f>
        <v>0</v>
      </c>
      <c r="DJ47" s="522">
        <f>'Fiche Données'!CW55</f>
        <v>0</v>
      </c>
      <c r="DK47" s="522">
        <f>'Fiche Données'!CX55</f>
        <v>0</v>
      </c>
      <c r="DL47" s="522">
        <f>'Fiche Données'!CY55</f>
        <v>0</v>
      </c>
      <c r="DM47" s="522">
        <f>'Fiche Données'!CZ55</f>
        <v>0</v>
      </c>
      <c r="DN47" s="522">
        <f>'Fiche Données'!DA55</f>
        <v>0</v>
      </c>
      <c r="DO47" s="522">
        <f>'Fiche Données'!DB55</f>
        <v>0</v>
      </c>
      <c r="DP47" s="522">
        <f>'Fiche Données'!DC55</f>
        <v>0</v>
      </c>
      <c r="DQ47" s="522">
        <f>'Fiche Données'!DD55</f>
        <v>0</v>
      </c>
      <c r="DR47" s="522">
        <f>'Fiche Données'!DE55</f>
        <v>0</v>
      </c>
      <c r="DS47" s="522">
        <f>'Fiche Données'!DF55</f>
        <v>0</v>
      </c>
      <c r="DT47" s="522">
        <f>'Fiche Données'!DG55</f>
        <v>0</v>
      </c>
      <c r="DU47" s="522">
        <f>'Fiche Données'!DH55</f>
        <v>0</v>
      </c>
      <c r="DV47" s="522">
        <f>'Fiche Données'!DI55</f>
        <v>0</v>
      </c>
      <c r="DW47" s="522">
        <f>'Fiche Données'!DJ55</f>
        <v>0</v>
      </c>
      <c r="DX47" s="522">
        <f>'Fiche Données'!DK55</f>
        <v>0</v>
      </c>
      <c r="DY47" s="522">
        <f>'Fiche Données'!DL55</f>
        <v>0</v>
      </c>
      <c r="DZ47" s="522">
        <f>'Fiche Données'!DM55</f>
        <v>0</v>
      </c>
      <c r="EA47" s="522">
        <f>'Fiche Données'!DN55</f>
        <v>0</v>
      </c>
      <c r="EB47" s="522">
        <f>'Fiche Données'!DO55</f>
        <v>0</v>
      </c>
      <c r="EC47" s="522">
        <f>'Fiche Données'!DP55</f>
        <v>0</v>
      </c>
      <c r="ED47" s="522">
        <f>'Fiche Données'!DQ55</f>
        <v>0</v>
      </c>
      <c r="EE47" s="522">
        <f>'Fiche Données'!DR55</f>
        <v>0</v>
      </c>
      <c r="EF47" s="522">
        <f>'Fiche Données'!DS55</f>
        <v>0</v>
      </c>
      <c r="EG47" s="522">
        <f>'Fiche Données'!DT55</f>
        <v>0</v>
      </c>
      <c r="EH47" s="522">
        <f>'Fiche Données'!DU55</f>
        <v>0</v>
      </c>
      <c r="EI47" s="522">
        <f>'Fiche Données'!DV55</f>
        <v>0</v>
      </c>
      <c r="EJ47" s="522">
        <f>'Fiche Données'!DW55</f>
        <v>0</v>
      </c>
      <c r="EK47" s="522">
        <f>'Fiche Données'!DX55</f>
        <v>0</v>
      </c>
      <c r="EL47" s="522">
        <f>'Fiche Données'!DY55</f>
        <v>0</v>
      </c>
      <c r="EM47" s="522">
        <f>'Fiche Données'!DZ55</f>
        <v>0</v>
      </c>
      <c r="EN47" s="522">
        <f>'Fiche Données'!EA55</f>
        <v>0</v>
      </c>
      <c r="EO47" s="522">
        <f>'Fiche Données'!EB55</f>
        <v>0</v>
      </c>
      <c r="EP47" s="522">
        <f>'Fiche Données'!EC55</f>
        <v>0</v>
      </c>
      <c r="EQ47" s="522">
        <f>'Fiche Données'!ED55</f>
        <v>0</v>
      </c>
      <c r="ER47" s="522">
        <f>'Fiche Données'!EE55</f>
        <v>0</v>
      </c>
      <c r="ES47" s="522">
        <f>'Fiche Données'!EF55</f>
        <v>0</v>
      </c>
      <c r="ET47" s="522">
        <f>'Fiche Données'!EG55</f>
        <v>0</v>
      </c>
      <c r="EU47" s="522">
        <f>'Fiche Données'!EH55</f>
        <v>0</v>
      </c>
      <c r="EV47" s="525">
        <f>'Fiche Données'!EI55</f>
        <v>0</v>
      </c>
    </row>
    <row r="48" spans="1:152" ht="22.5" customHeight="1" thickBot="1" x14ac:dyDescent="0.3">
      <c r="A48" s="565"/>
      <c r="B48" s="574"/>
      <c r="C48" s="574"/>
      <c r="D48" s="574"/>
      <c r="E48" s="574"/>
      <c r="F48" s="574"/>
      <c r="G48" s="574"/>
      <c r="H48" s="565"/>
      <c r="I48" s="565"/>
      <c r="J48" s="565"/>
      <c r="K48" s="565"/>
      <c r="L48" s="565"/>
      <c r="O48" s="715"/>
      <c r="P48" s="716"/>
      <c r="Q48" s="721" t="s">
        <v>269</v>
      </c>
      <c r="R48" s="722"/>
      <c r="S48" s="537">
        <f t="shared" si="0"/>
        <v>0</v>
      </c>
      <c r="T48" s="534">
        <f>'Fiche Données'!G56</f>
        <v>0</v>
      </c>
      <c r="U48" s="522">
        <f>'Fiche Données'!H56</f>
        <v>0</v>
      </c>
      <c r="V48" s="522">
        <f>'Fiche Données'!I56</f>
        <v>0</v>
      </c>
      <c r="W48" s="522">
        <f>'Fiche Données'!J56</f>
        <v>0</v>
      </c>
      <c r="X48" s="522">
        <f>'Fiche Données'!K56</f>
        <v>0</v>
      </c>
      <c r="Y48" s="522">
        <f>'Fiche Données'!L56</f>
        <v>0</v>
      </c>
      <c r="Z48" s="522">
        <f>'Fiche Données'!M56</f>
        <v>0</v>
      </c>
      <c r="AA48" s="522">
        <f>'Fiche Données'!N56</f>
        <v>0</v>
      </c>
      <c r="AB48" s="522">
        <f>'Fiche Données'!O56</f>
        <v>0</v>
      </c>
      <c r="AC48" s="522">
        <f>'Fiche Données'!P56</f>
        <v>0</v>
      </c>
      <c r="AD48" s="522">
        <f>'Fiche Données'!Q56</f>
        <v>0</v>
      </c>
      <c r="AE48" s="522">
        <f>'Fiche Données'!R56</f>
        <v>0</v>
      </c>
      <c r="AF48" s="522">
        <f>'Fiche Données'!S56</f>
        <v>0</v>
      </c>
      <c r="AG48" s="522">
        <f>'Fiche Données'!T56</f>
        <v>0</v>
      </c>
      <c r="AH48" s="522">
        <f>'Fiche Données'!U56</f>
        <v>0</v>
      </c>
      <c r="AI48" s="522">
        <f>'Fiche Données'!V56</f>
        <v>0</v>
      </c>
      <c r="AJ48" s="522">
        <f>'Fiche Données'!W56</f>
        <v>0</v>
      </c>
      <c r="AK48" s="522">
        <f>'Fiche Données'!X56</f>
        <v>0</v>
      </c>
      <c r="AL48" s="522">
        <f>'Fiche Données'!Y56</f>
        <v>0</v>
      </c>
      <c r="AM48" s="522">
        <f>'Fiche Données'!Z56</f>
        <v>0</v>
      </c>
      <c r="AN48" s="522">
        <f>'Fiche Données'!AA56</f>
        <v>0</v>
      </c>
      <c r="AO48" s="522">
        <f>'Fiche Données'!AB56</f>
        <v>0</v>
      </c>
      <c r="AP48" s="522">
        <f>'Fiche Données'!AC56</f>
        <v>0</v>
      </c>
      <c r="AQ48" s="522">
        <f>'Fiche Données'!AD56</f>
        <v>0</v>
      </c>
      <c r="AR48" s="522">
        <f>'Fiche Données'!AE56</f>
        <v>0</v>
      </c>
      <c r="AS48" s="522">
        <f>'Fiche Données'!AF56</f>
        <v>0</v>
      </c>
      <c r="AT48" s="522">
        <f>'Fiche Données'!AG56</f>
        <v>0</v>
      </c>
      <c r="AU48" s="522">
        <f>'Fiche Données'!AH56</f>
        <v>0</v>
      </c>
      <c r="AV48" s="522">
        <f>'Fiche Données'!AI56</f>
        <v>0</v>
      </c>
      <c r="AW48" s="522">
        <f>'Fiche Données'!AJ56</f>
        <v>0</v>
      </c>
      <c r="AX48" s="522">
        <f>'Fiche Données'!AK56</f>
        <v>0</v>
      </c>
      <c r="AY48" s="522">
        <f>'Fiche Données'!AL56</f>
        <v>0</v>
      </c>
      <c r="AZ48" s="522">
        <f>'Fiche Données'!AM56</f>
        <v>0</v>
      </c>
      <c r="BA48" s="522">
        <f>'Fiche Données'!AN56</f>
        <v>0</v>
      </c>
      <c r="BB48" s="522">
        <f>'Fiche Données'!AO56</f>
        <v>0</v>
      </c>
      <c r="BC48" s="522">
        <f>'Fiche Données'!AP56</f>
        <v>0</v>
      </c>
      <c r="BD48" s="522">
        <f>'Fiche Données'!AQ56</f>
        <v>0</v>
      </c>
      <c r="BE48" s="522">
        <f>'Fiche Données'!AR56</f>
        <v>0</v>
      </c>
      <c r="BF48" s="522">
        <f>'Fiche Données'!AS56</f>
        <v>0</v>
      </c>
      <c r="BG48" s="522">
        <f>'Fiche Données'!AT56</f>
        <v>0</v>
      </c>
      <c r="BH48" s="522">
        <f>'Fiche Données'!AU56</f>
        <v>0</v>
      </c>
      <c r="BI48" s="522">
        <f>'Fiche Données'!AV56</f>
        <v>0</v>
      </c>
      <c r="BJ48" s="522">
        <f>'Fiche Données'!AW56</f>
        <v>0</v>
      </c>
      <c r="BK48" s="522">
        <f>'Fiche Données'!AX56</f>
        <v>0</v>
      </c>
      <c r="BL48" s="522">
        <f>'Fiche Données'!AY56</f>
        <v>0</v>
      </c>
      <c r="BM48" s="522">
        <f>'Fiche Données'!AZ56</f>
        <v>0</v>
      </c>
      <c r="BN48" s="522">
        <f>'Fiche Données'!BA56</f>
        <v>0</v>
      </c>
      <c r="BO48" s="522">
        <f>'Fiche Données'!BB56</f>
        <v>0</v>
      </c>
      <c r="BP48" s="522">
        <f>'Fiche Données'!BC56</f>
        <v>0</v>
      </c>
      <c r="BQ48" s="522">
        <f>'Fiche Données'!BD56</f>
        <v>0</v>
      </c>
      <c r="BR48" s="522">
        <f>'Fiche Données'!BE56</f>
        <v>0</v>
      </c>
      <c r="BS48" s="522">
        <f>'Fiche Données'!BF56</f>
        <v>0</v>
      </c>
      <c r="BT48" s="522">
        <f>'Fiche Données'!BG56</f>
        <v>0</v>
      </c>
      <c r="BU48" s="522">
        <f>'Fiche Données'!BH56</f>
        <v>0</v>
      </c>
      <c r="BV48" s="522">
        <f>'Fiche Données'!BI56</f>
        <v>0</v>
      </c>
      <c r="BW48" s="522">
        <f>'Fiche Données'!BJ56</f>
        <v>0</v>
      </c>
      <c r="BX48" s="522">
        <f>'Fiche Données'!BK56</f>
        <v>0</v>
      </c>
      <c r="BY48" s="522">
        <f>'Fiche Données'!BL56</f>
        <v>0</v>
      </c>
      <c r="BZ48" s="522">
        <f>'Fiche Données'!BM56</f>
        <v>0</v>
      </c>
      <c r="CA48" s="522">
        <f>'Fiche Données'!BN56</f>
        <v>0</v>
      </c>
      <c r="CB48" s="522">
        <f>'Fiche Données'!BO56</f>
        <v>0</v>
      </c>
      <c r="CC48" s="522">
        <f>'Fiche Données'!BP56</f>
        <v>0</v>
      </c>
      <c r="CD48" s="522">
        <f>'Fiche Données'!BQ56</f>
        <v>0</v>
      </c>
      <c r="CE48" s="522">
        <f>'Fiche Données'!BR56</f>
        <v>0</v>
      </c>
      <c r="CF48" s="522">
        <f>'Fiche Données'!BS56</f>
        <v>0</v>
      </c>
      <c r="CG48" s="522">
        <f>'Fiche Données'!BT56</f>
        <v>0</v>
      </c>
      <c r="CH48" s="522">
        <f>'Fiche Données'!BU56</f>
        <v>0</v>
      </c>
      <c r="CI48" s="522">
        <f>'Fiche Données'!BV56</f>
        <v>0</v>
      </c>
      <c r="CJ48" s="522">
        <f>'Fiche Données'!BW56</f>
        <v>0</v>
      </c>
      <c r="CK48" s="522">
        <f>'Fiche Données'!BX56</f>
        <v>0</v>
      </c>
      <c r="CL48" s="522">
        <f>'Fiche Données'!BY56</f>
        <v>0</v>
      </c>
      <c r="CM48" s="522">
        <f>'Fiche Données'!BZ56</f>
        <v>0</v>
      </c>
      <c r="CN48" s="522">
        <f>'Fiche Données'!CA56</f>
        <v>0</v>
      </c>
      <c r="CO48" s="522">
        <f>'Fiche Données'!CB56</f>
        <v>0</v>
      </c>
      <c r="CP48" s="522">
        <f>'Fiche Données'!CC56</f>
        <v>0</v>
      </c>
      <c r="CQ48" s="522">
        <f>'Fiche Données'!CD56</f>
        <v>0</v>
      </c>
      <c r="CR48" s="522">
        <f>'Fiche Données'!CE56</f>
        <v>0</v>
      </c>
      <c r="CS48" s="522">
        <f>'Fiche Données'!CF56</f>
        <v>0</v>
      </c>
      <c r="CT48" s="522">
        <f>'Fiche Données'!CG56</f>
        <v>0</v>
      </c>
      <c r="CU48" s="522">
        <f>'Fiche Données'!CH56</f>
        <v>0</v>
      </c>
      <c r="CV48" s="522">
        <f>'Fiche Données'!CI56</f>
        <v>0</v>
      </c>
      <c r="CW48" s="522">
        <f>'Fiche Données'!CJ56</f>
        <v>0</v>
      </c>
      <c r="CX48" s="522">
        <f>'Fiche Données'!CK56</f>
        <v>0</v>
      </c>
      <c r="CY48" s="522">
        <f>'Fiche Données'!CL56</f>
        <v>0</v>
      </c>
      <c r="CZ48" s="522">
        <f>'Fiche Données'!CM56</f>
        <v>0</v>
      </c>
      <c r="DA48" s="522">
        <f>'Fiche Données'!CN56</f>
        <v>0</v>
      </c>
      <c r="DB48" s="522">
        <f>'Fiche Données'!CO56</f>
        <v>0</v>
      </c>
      <c r="DC48" s="522">
        <f>'Fiche Données'!CP56</f>
        <v>0</v>
      </c>
      <c r="DD48" s="522">
        <f>'Fiche Données'!CQ56</f>
        <v>0</v>
      </c>
      <c r="DE48" s="522">
        <f>'Fiche Données'!CR56</f>
        <v>0</v>
      </c>
      <c r="DF48" s="522">
        <f>'Fiche Données'!CS56</f>
        <v>0</v>
      </c>
      <c r="DG48" s="522">
        <f>'Fiche Données'!CT56</f>
        <v>0</v>
      </c>
      <c r="DH48" s="522">
        <f>'Fiche Données'!CU56</f>
        <v>0</v>
      </c>
      <c r="DI48" s="522">
        <f>'Fiche Données'!CV56</f>
        <v>0</v>
      </c>
      <c r="DJ48" s="522">
        <f>'Fiche Données'!CW56</f>
        <v>0</v>
      </c>
      <c r="DK48" s="522">
        <f>'Fiche Données'!CX56</f>
        <v>0</v>
      </c>
      <c r="DL48" s="522">
        <f>'Fiche Données'!CY56</f>
        <v>0</v>
      </c>
      <c r="DM48" s="522">
        <f>'Fiche Données'!CZ56</f>
        <v>0</v>
      </c>
      <c r="DN48" s="522">
        <f>'Fiche Données'!DA56</f>
        <v>0</v>
      </c>
      <c r="DO48" s="522">
        <f>'Fiche Données'!DB56</f>
        <v>0</v>
      </c>
      <c r="DP48" s="522">
        <f>'Fiche Données'!DC56</f>
        <v>0</v>
      </c>
      <c r="DQ48" s="522">
        <f>'Fiche Données'!DD56</f>
        <v>0</v>
      </c>
      <c r="DR48" s="522">
        <f>'Fiche Données'!DE56</f>
        <v>0</v>
      </c>
      <c r="DS48" s="522">
        <f>'Fiche Données'!DF56</f>
        <v>0</v>
      </c>
      <c r="DT48" s="522">
        <f>'Fiche Données'!DG56</f>
        <v>0</v>
      </c>
      <c r="DU48" s="522">
        <f>'Fiche Données'!DH56</f>
        <v>0</v>
      </c>
      <c r="DV48" s="522">
        <f>'Fiche Données'!DI56</f>
        <v>0</v>
      </c>
      <c r="DW48" s="522">
        <f>'Fiche Données'!DJ56</f>
        <v>0</v>
      </c>
      <c r="DX48" s="522">
        <f>'Fiche Données'!DK56</f>
        <v>0</v>
      </c>
      <c r="DY48" s="522">
        <f>'Fiche Données'!DL56</f>
        <v>0</v>
      </c>
      <c r="DZ48" s="522">
        <f>'Fiche Données'!DM56</f>
        <v>0</v>
      </c>
      <c r="EA48" s="522">
        <f>'Fiche Données'!DN56</f>
        <v>0</v>
      </c>
      <c r="EB48" s="522">
        <f>'Fiche Données'!DO56</f>
        <v>0</v>
      </c>
      <c r="EC48" s="522">
        <f>'Fiche Données'!DP56</f>
        <v>0</v>
      </c>
      <c r="ED48" s="522">
        <f>'Fiche Données'!DQ56</f>
        <v>0</v>
      </c>
      <c r="EE48" s="522">
        <f>'Fiche Données'!DR56</f>
        <v>0</v>
      </c>
      <c r="EF48" s="522">
        <f>'Fiche Données'!DS56</f>
        <v>0</v>
      </c>
      <c r="EG48" s="522">
        <f>'Fiche Données'!DT56</f>
        <v>0</v>
      </c>
      <c r="EH48" s="522">
        <f>'Fiche Données'!DU56</f>
        <v>0</v>
      </c>
      <c r="EI48" s="522">
        <f>'Fiche Données'!DV56</f>
        <v>0</v>
      </c>
      <c r="EJ48" s="522">
        <f>'Fiche Données'!DW56</f>
        <v>0</v>
      </c>
      <c r="EK48" s="522">
        <f>'Fiche Données'!DX56</f>
        <v>0</v>
      </c>
      <c r="EL48" s="522">
        <f>'Fiche Données'!DY56</f>
        <v>0</v>
      </c>
      <c r="EM48" s="522">
        <f>'Fiche Données'!DZ56</f>
        <v>0</v>
      </c>
      <c r="EN48" s="522">
        <f>'Fiche Données'!EA56</f>
        <v>0</v>
      </c>
      <c r="EO48" s="522">
        <f>'Fiche Données'!EB56</f>
        <v>0</v>
      </c>
      <c r="EP48" s="522">
        <f>'Fiche Données'!EC56</f>
        <v>0</v>
      </c>
      <c r="EQ48" s="522">
        <f>'Fiche Données'!ED56</f>
        <v>0</v>
      </c>
      <c r="ER48" s="522">
        <f>'Fiche Données'!EE56</f>
        <v>0</v>
      </c>
      <c r="ES48" s="522">
        <f>'Fiche Données'!EF56</f>
        <v>0</v>
      </c>
      <c r="ET48" s="522">
        <f>'Fiche Données'!EG56</f>
        <v>0</v>
      </c>
      <c r="EU48" s="522">
        <f>'Fiche Données'!EH56</f>
        <v>0</v>
      </c>
      <c r="EV48" s="525">
        <f>'Fiche Données'!EI56</f>
        <v>0</v>
      </c>
    </row>
    <row r="49" spans="1:152" ht="22.5" customHeight="1" thickBot="1" x14ac:dyDescent="0.3">
      <c r="A49" s="565"/>
      <c r="B49" s="754" t="s">
        <v>483</v>
      </c>
      <c r="C49" s="755"/>
      <c r="D49" s="755"/>
      <c r="E49" s="755"/>
      <c r="F49" s="752">
        <f>S65</f>
        <v>5600</v>
      </c>
      <c r="G49" s="753"/>
      <c r="H49" s="565"/>
      <c r="I49" s="616" t="s">
        <v>12</v>
      </c>
      <c r="J49" s="772">
        <f>IF(S68&gt;0,S65/S68,0)</f>
        <v>38.620689655172413</v>
      </c>
      <c r="K49" s="773"/>
      <c r="L49" s="565"/>
      <c r="O49" s="717"/>
      <c r="P49" s="718"/>
      <c r="Q49" s="711" t="s">
        <v>185</v>
      </c>
      <c r="R49" s="712"/>
      <c r="S49" s="537">
        <f t="shared" si="0"/>
        <v>0</v>
      </c>
      <c r="T49" s="534">
        <f>'Fiche Données'!G57</f>
        <v>0</v>
      </c>
      <c r="U49" s="522">
        <f>'Fiche Données'!H57</f>
        <v>0</v>
      </c>
      <c r="V49" s="522">
        <f>'Fiche Données'!I57</f>
        <v>0</v>
      </c>
      <c r="W49" s="522">
        <f>'Fiche Données'!J57</f>
        <v>0</v>
      </c>
      <c r="X49" s="522">
        <f>'Fiche Données'!K57</f>
        <v>0</v>
      </c>
      <c r="Y49" s="522">
        <f>'Fiche Données'!L57</f>
        <v>0</v>
      </c>
      <c r="Z49" s="522">
        <f>'Fiche Données'!M57</f>
        <v>0</v>
      </c>
      <c r="AA49" s="522">
        <f>'Fiche Données'!N57</f>
        <v>0</v>
      </c>
      <c r="AB49" s="522">
        <f>'Fiche Données'!O57</f>
        <v>0</v>
      </c>
      <c r="AC49" s="522">
        <f>'Fiche Données'!P57</f>
        <v>0</v>
      </c>
      <c r="AD49" s="522">
        <f>'Fiche Données'!Q57</f>
        <v>0</v>
      </c>
      <c r="AE49" s="522">
        <f>'Fiche Données'!R57</f>
        <v>0</v>
      </c>
      <c r="AF49" s="522">
        <f>'Fiche Données'!S57</f>
        <v>0</v>
      </c>
      <c r="AG49" s="522">
        <f>'Fiche Données'!T57</f>
        <v>0</v>
      </c>
      <c r="AH49" s="522">
        <f>'Fiche Données'!U57</f>
        <v>0</v>
      </c>
      <c r="AI49" s="522">
        <f>'Fiche Données'!V57</f>
        <v>0</v>
      </c>
      <c r="AJ49" s="522">
        <f>'Fiche Données'!W57</f>
        <v>0</v>
      </c>
      <c r="AK49" s="522">
        <f>'Fiche Données'!X57</f>
        <v>0</v>
      </c>
      <c r="AL49" s="522">
        <f>'Fiche Données'!Y57</f>
        <v>0</v>
      </c>
      <c r="AM49" s="522">
        <f>'Fiche Données'!Z57</f>
        <v>0</v>
      </c>
      <c r="AN49" s="522">
        <f>'Fiche Données'!AA57</f>
        <v>0</v>
      </c>
      <c r="AO49" s="522">
        <f>'Fiche Données'!AB57</f>
        <v>0</v>
      </c>
      <c r="AP49" s="522">
        <f>'Fiche Données'!AC57</f>
        <v>0</v>
      </c>
      <c r="AQ49" s="522">
        <f>'Fiche Données'!AD57</f>
        <v>0</v>
      </c>
      <c r="AR49" s="522">
        <f>'Fiche Données'!AE57</f>
        <v>0</v>
      </c>
      <c r="AS49" s="522">
        <f>'Fiche Données'!AF57</f>
        <v>0</v>
      </c>
      <c r="AT49" s="522">
        <f>'Fiche Données'!AG57</f>
        <v>0</v>
      </c>
      <c r="AU49" s="522">
        <f>'Fiche Données'!AH57</f>
        <v>0</v>
      </c>
      <c r="AV49" s="522">
        <f>'Fiche Données'!AI57</f>
        <v>0</v>
      </c>
      <c r="AW49" s="522">
        <f>'Fiche Données'!AJ57</f>
        <v>0</v>
      </c>
      <c r="AX49" s="522">
        <f>'Fiche Données'!AK57</f>
        <v>0</v>
      </c>
      <c r="AY49" s="522">
        <f>'Fiche Données'!AL57</f>
        <v>0</v>
      </c>
      <c r="AZ49" s="522">
        <f>'Fiche Données'!AM57</f>
        <v>0</v>
      </c>
      <c r="BA49" s="522">
        <f>'Fiche Données'!AN57</f>
        <v>0</v>
      </c>
      <c r="BB49" s="522">
        <f>'Fiche Données'!AO57</f>
        <v>0</v>
      </c>
      <c r="BC49" s="522">
        <f>'Fiche Données'!AP57</f>
        <v>0</v>
      </c>
      <c r="BD49" s="522">
        <f>'Fiche Données'!AQ57</f>
        <v>0</v>
      </c>
      <c r="BE49" s="522">
        <f>'Fiche Données'!AR57</f>
        <v>0</v>
      </c>
      <c r="BF49" s="522">
        <f>'Fiche Données'!AS57</f>
        <v>0</v>
      </c>
      <c r="BG49" s="522">
        <f>'Fiche Données'!AT57</f>
        <v>0</v>
      </c>
      <c r="BH49" s="522">
        <f>'Fiche Données'!AU57</f>
        <v>0</v>
      </c>
      <c r="BI49" s="522">
        <f>'Fiche Données'!AV57</f>
        <v>0</v>
      </c>
      <c r="BJ49" s="522">
        <f>'Fiche Données'!AW57</f>
        <v>0</v>
      </c>
      <c r="BK49" s="522">
        <f>'Fiche Données'!AX57</f>
        <v>0</v>
      </c>
      <c r="BL49" s="522">
        <f>'Fiche Données'!AY57</f>
        <v>0</v>
      </c>
      <c r="BM49" s="522">
        <f>'Fiche Données'!AZ57</f>
        <v>0</v>
      </c>
      <c r="BN49" s="522">
        <f>'Fiche Données'!BA57</f>
        <v>0</v>
      </c>
      <c r="BO49" s="522">
        <f>'Fiche Données'!BB57</f>
        <v>0</v>
      </c>
      <c r="BP49" s="522">
        <f>'Fiche Données'!BC57</f>
        <v>0</v>
      </c>
      <c r="BQ49" s="522">
        <f>'Fiche Données'!BD57</f>
        <v>0</v>
      </c>
      <c r="BR49" s="522">
        <f>'Fiche Données'!BE57</f>
        <v>0</v>
      </c>
      <c r="BS49" s="522">
        <f>'Fiche Données'!BF57</f>
        <v>0</v>
      </c>
      <c r="BT49" s="522">
        <f>'Fiche Données'!BG57</f>
        <v>0</v>
      </c>
      <c r="BU49" s="522">
        <f>'Fiche Données'!BH57</f>
        <v>0</v>
      </c>
      <c r="BV49" s="522">
        <f>'Fiche Données'!BI57</f>
        <v>0</v>
      </c>
      <c r="BW49" s="522">
        <f>'Fiche Données'!BJ57</f>
        <v>0</v>
      </c>
      <c r="BX49" s="522">
        <f>'Fiche Données'!BK57</f>
        <v>0</v>
      </c>
      <c r="BY49" s="522">
        <f>'Fiche Données'!BL57</f>
        <v>0</v>
      </c>
      <c r="BZ49" s="522">
        <f>'Fiche Données'!BM57</f>
        <v>0</v>
      </c>
      <c r="CA49" s="522">
        <f>'Fiche Données'!BN57</f>
        <v>0</v>
      </c>
      <c r="CB49" s="522">
        <f>'Fiche Données'!BO57</f>
        <v>0</v>
      </c>
      <c r="CC49" s="522">
        <f>'Fiche Données'!BP57</f>
        <v>0</v>
      </c>
      <c r="CD49" s="522">
        <f>'Fiche Données'!BQ57</f>
        <v>0</v>
      </c>
      <c r="CE49" s="522">
        <f>'Fiche Données'!BR57</f>
        <v>0</v>
      </c>
      <c r="CF49" s="522">
        <f>'Fiche Données'!BS57</f>
        <v>0</v>
      </c>
      <c r="CG49" s="522">
        <f>'Fiche Données'!BT57</f>
        <v>0</v>
      </c>
      <c r="CH49" s="522">
        <f>'Fiche Données'!BU57</f>
        <v>0</v>
      </c>
      <c r="CI49" s="522">
        <f>'Fiche Données'!BV57</f>
        <v>0</v>
      </c>
      <c r="CJ49" s="522">
        <f>'Fiche Données'!BW57</f>
        <v>0</v>
      </c>
      <c r="CK49" s="522">
        <f>'Fiche Données'!BX57</f>
        <v>0</v>
      </c>
      <c r="CL49" s="522">
        <f>'Fiche Données'!BY57</f>
        <v>0</v>
      </c>
      <c r="CM49" s="522">
        <f>'Fiche Données'!BZ57</f>
        <v>0</v>
      </c>
      <c r="CN49" s="522">
        <f>'Fiche Données'!CA57</f>
        <v>0</v>
      </c>
      <c r="CO49" s="522">
        <f>'Fiche Données'!CB57</f>
        <v>0</v>
      </c>
      <c r="CP49" s="522">
        <f>'Fiche Données'!CC57</f>
        <v>0</v>
      </c>
      <c r="CQ49" s="522">
        <f>'Fiche Données'!CD57</f>
        <v>0</v>
      </c>
      <c r="CR49" s="522">
        <f>'Fiche Données'!CE57</f>
        <v>0</v>
      </c>
      <c r="CS49" s="522">
        <f>'Fiche Données'!CF57</f>
        <v>0</v>
      </c>
      <c r="CT49" s="522">
        <f>'Fiche Données'!CG57</f>
        <v>0</v>
      </c>
      <c r="CU49" s="522">
        <f>'Fiche Données'!CH57</f>
        <v>0</v>
      </c>
      <c r="CV49" s="522">
        <f>'Fiche Données'!CI57</f>
        <v>0</v>
      </c>
      <c r="CW49" s="522">
        <f>'Fiche Données'!CJ57</f>
        <v>0</v>
      </c>
      <c r="CX49" s="522">
        <f>'Fiche Données'!CK57</f>
        <v>0</v>
      </c>
      <c r="CY49" s="522">
        <f>'Fiche Données'!CL57</f>
        <v>0</v>
      </c>
      <c r="CZ49" s="522">
        <f>'Fiche Données'!CM57</f>
        <v>0</v>
      </c>
      <c r="DA49" s="522">
        <f>'Fiche Données'!CN57</f>
        <v>0</v>
      </c>
      <c r="DB49" s="522">
        <f>'Fiche Données'!CO57</f>
        <v>0</v>
      </c>
      <c r="DC49" s="522">
        <f>'Fiche Données'!CP57</f>
        <v>0</v>
      </c>
      <c r="DD49" s="522">
        <f>'Fiche Données'!CQ57</f>
        <v>0</v>
      </c>
      <c r="DE49" s="522">
        <f>'Fiche Données'!CR57</f>
        <v>0</v>
      </c>
      <c r="DF49" s="522">
        <f>'Fiche Données'!CS57</f>
        <v>0</v>
      </c>
      <c r="DG49" s="522">
        <f>'Fiche Données'!CT57</f>
        <v>0</v>
      </c>
      <c r="DH49" s="522">
        <f>'Fiche Données'!CU57</f>
        <v>0</v>
      </c>
      <c r="DI49" s="522">
        <f>'Fiche Données'!CV57</f>
        <v>0</v>
      </c>
      <c r="DJ49" s="522">
        <f>'Fiche Données'!CW57</f>
        <v>0</v>
      </c>
      <c r="DK49" s="522">
        <f>'Fiche Données'!CX57</f>
        <v>0</v>
      </c>
      <c r="DL49" s="522">
        <f>'Fiche Données'!CY57</f>
        <v>0</v>
      </c>
      <c r="DM49" s="522">
        <f>'Fiche Données'!CZ57</f>
        <v>0</v>
      </c>
      <c r="DN49" s="522">
        <f>'Fiche Données'!DA57</f>
        <v>0</v>
      </c>
      <c r="DO49" s="522">
        <f>'Fiche Données'!DB57</f>
        <v>0</v>
      </c>
      <c r="DP49" s="522">
        <f>'Fiche Données'!DC57</f>
        <v>0</v>
      </c>
      <c r="DQ49" s="522">
        <f>'Fiche Données'!DD57</f>
        <v>0</v>
      </c>
      <c r="DR49" s="522">
        <f>'Fiche Données'!DE57</f>
        <v>0</v>
      </c>
      <c r="DS49" s="522">
        <f>'Fiche Données'!DF57</f>
        <v>0</v>
      </c>
      <c r="DT49" s="522">
        <f>'Fiche Données'!DG57</f>
        <v>0</v>
      </c>
      <c r="DU49" s="522">
        <f>'Fiche Données'!DH57</f>
        <v>0</v>
      </c>
      <c r="DV49" s="522">
        <f>'Fiche Données'!DI57</f>
        <v>0</v>
      </c>
      <c r="DW49" s="522">
        <f>'Fiche Données'!DJ57</f>
        <v>0</v>
      </c>
      <c r="DX49" s="522">
        <f>'Fiche Données'!DK57</f>
        <v>0</v>
      </c>
      <c r="DY49" s="522">
        <f>'Fiche Données'!DL57</f>
        <v>0</v>
      </c>
      <c r="DZ49" s="522">
        <f>'Fiche Données'!DM57</f>
        <v>0</v>
      </c>
      <c r="EA49" s="522">
        <f>'Fiche Données'!DN57</f>
        <v>0</v>
      </c>
      <c r="EB49" s="522">
        <f>'Fiche Données'!DO57</f>
        <v>0</v>
      </c>
      <c r="EC49" s="522">
        <f>'Fiche Données'!DP57</f>
        <v>0</v>
      </c>
      <c r="ED49" s="522">
        <f>'Fiche Données'!DQ57</f>
        <v>0</v>
      </c>
      <c r="EE49" s="522">
        <f>'Fiche Données'!DR57</f>
        <v>0</v>
      </c>
      <c r="EF49" s="522">
        <f>'Fiche Données'!DS57</f>
        <v>0</v>
      </c>
      <c r="EG49" s="522">
        <f>'Fiche Données'!DT57</f>
        <v>0</v>
      </c>
      <c r="EH49" s="522">
        <f>'Fiche Données'!DU57</f>
        <v>0</v>
      </c>
      <c r="EI49" s="522">
        <f>'Fiche Données'!DV57</f>
        <v>0</v>
      </c>
      <c r="EJ49" s="522">
        <f>'Fiche Données'!DW57</f>
        <v>0</v>
      </c>
      <c r="EK49" s="522">
        <f>'Fiche Données'!DX57</f>
        <v>0</v>
      </c>
      <c r="EL49" s="522">
        <f>'Fiche Données'!DY57</f>
        <v>0</v>
      </c>
      <c r="EM49" s="522">
        <f>'Fiche Données'!DZ57</f>
        <v>0</v>
      </c>
      <c r="EN49" s="522">
        <f>'Fiche Données'!EA57</f>
        <v>0</v>
      </c>
      <c r="EO49" s="522">
        <f>'Fiche Données'!EB57</f>
        <v>0</v>
      </c>
      <c r="EP49" s="522">
        <f>'Fiche Données'!EC57</f>
        <v>0</v>
      </c>
      <c r="EQ49" s="522">
        <f>'Fiche Données'!ED57</f>
        <v>0</v>
      </c>
      <c r="ER49" s="522">
        <f>'Fiche Données'!EE57</f>
        <v>0</v>
      </c>
      <c r="ES49" s="522">
        <f>'Fiche Données'!EF57</f>
        <v>0</v>
      </c>
      <c r="ET49" s="522">
        <f>'Fiche Données'!EG57</f>
        <v>0</v>
      </c>
      <c r="EU49" s="522">
        <f>'Fiche Données'!EH57</f>
        <v>0</v>
      </c>
      <c r="EV49" s="525">
        <f>'Fiche Données'!EI57</f>
        <v>0</v>
      </c>
    </row>
    <row r="50" spans="1:152" ht="22.5" customHeight="1" thickBot="1" x14ac:dyDescent="0.3">
      <c r="A50" s="565"/>
      <c r="B50" s="565"/>
      <c r="C50" s="565"/>
      <c r="D50" s="565"/>
      <c r="E50" s="565"/>
      <c r="F50" s="565"/>
      <c r="G50" s="565"/>
      <c r="H50" s="565"/>
      <c r="I50" s="565"/>
      <c r="J50" s="565"/>
      <c r="K50" s="565"/>
      <c r="L50" s="565"/>
      <c r="O50" s="713" t="s">
        <v>277</v>
      </c>
      <c r="P50" s="714"/>
      <c r="Q50" s="719" t="s">
        <v>270</v>
      </c>
      <c r="R50" s="720"/>
      <c r="S50" s="537">
        <f t="shared" si="0"/>
        <v>0</v>
      </c>
      <c r="T50" s="534">
        <f>'Fiche Données'!G58</f>
        <v>0</v>
      </c>
      <c r="U50" s="522">
        <f>'Fiche Données'!H58</f>
        <v>0</v>
      </c>
      <c r="V50" s="522">
        <f>'Fiche Données'!I58</f>
        <v>0</v>
      </c>
      <c r="W50" s="522">
        <f>'Fiche Données'!J58</f>
        <v>0</v>
      </c>
      <c r="X50" s="522">
        <f>'Fiche Données'!K58</f>
        <v>0</v>
      </c>
      <c r="Y50" s="522">
        <f>'Fiche Données'!L58</f>
        <v>0</v>
      </c>
      <c r="Z50" s="522">
        <f>'Fiche Données'!M58</f>
        <v>0</v>
      </c>
      <c r="AA50" s="522">
        <f>'Fiche Données'!N58</f>
        <v>0</v>
      </c>
      <c r="AB50" s="522">
        <f>'Fiche Données'!O58</f>
        <v>0</v>
      </c>
      <c r="AC50" s="522">
        <f>'Fiche Données'!P58</f>
        <v>0</v>
      </c>
      <c r="AD50" s="522">
        <f>'Fiche Données'!Q58</f>
        <v>0</v>
      </c>
      <c r="AE50" s="522">
        <f>'Fiche Données'!R58</f>
        <v>0</v>
      </c>
      <c r="AF50" s="522">
        <f>'Fiche Données'!S58</f>
        <v>0</v>
      </c>
      <c r="AG50" s="522">
        <f>'Fiche Données'!T58</f>
        <v>0</v>
      </c>
      <c r="AH50" s="522">
        <f>'Fiche Données'!U58</f>
        <v>0</v>
      </c>
      <c r="AI50" s="522">
        <f>'Fiche Données'!V58</f>
        <v>0</v>
      </c>
      <c r="AJ50" s="522">
        <f>'Fiche Données'!W58</f>
        <v>0</v>
      </c>
      <c r="AK50" s="522">
        <f>'Fiche Données'!X58</f>
        <v>0</v>
      </c>
      <c r="AL50" s="522">
        <f>'Fiche Données'!Y58</f>
        <v>0</v>
      </c>
      <c r="AM50" s="522">
        <f>'Fiche Données'!Z58</f>
        <v>0</v>
      </c>
      <c r="AN50" s="522">
        <f>'Fiche Données'!AA58</f>
        <v>0</v>
      </c>
      <c r="AO50" s="522">
        <f>'Fiche Données'!AB58</f>
        <v>0</v>
      </c>
      <c r="AP50" s="522">
        <f>'Fiche Données'!AC58</f>
        <v>0</v>
      </c>
      <c r="AQ50" s="522">
        <f>'Fiche Données'!AD58</f>
        <v>0</v>
      </c>
      <c r="AR50" s="522">
        <f>'Fiche Données'!AE58</f>
        <v>0</v>
      </c>
      <c r="AS50" s="522">
        <f>'Fiche Données'!AF58</f>
        <v>0</v>
      </c>
      <c r="AT50" s="522">
        <f>'Fiche Données'!AG58</f>
        <v>0</v>
      </c>
      <c r="AU50" s="522">
        <f>'Fiche Données'!AH58</f>
        <v>0</v>
      </c>
      <c r="AV50" s="522">
        <f>'Fiche Données'!AI58</f>
        <v>0</v>
      </c>
      <c r="AW50" s="522">
        <f>'Fiche Données'!AJ58</f>
        <v>0</v>
      </c>
      <c r="AX50" s="522">
        <f>'Fiche Données'!AK58</f>
        <v>0</v>
      </c>
      <c r="AY50" s="522">
        <f>'Fiche Données'!AL58</f>
        <v>0</v>
      </c>
      <c r="AZ50" s="522">
        <f>'Fiche Données'!AM58</f>
        <v>0</v>
      </c>
      <c r="BA50" s="522">
        <f>'Fiche Données'!AN58</f>
        <v>0</v>
      </c>
      <c r="BB50" s="522">
        <f>'Fiche Données'!AO58</f>
        <v>0</v>
      </c>
      <c r="BC50" s="522">
        <f>'Fiche Données'!AP58</f>
        <v>0</v>
      </c>
      <c r="BD50" s="522">
        <f>'Fiche Données'!AQ58</f>
        <v>0</v>
      </c>
      <c r="BE50" s="522">
        <f>'Fiche Données'!AR58</f>
        <v>0</v>
      </c>
      <c r="BF50" s="522">
        <f>'Fiche Données'!AS58</f>
        <v>0</v>
      </c>
      <c r="BG50" s="522">
        <f>'Fiche Données'!AT58</f>
        <v>0</v>
      </c>
      <c r="BH50" s="522">
        <f>'Fiche Données'!AU58</f>
        <v>0</v>
      </c>
      <c r="BI50" s="522">
        <f>'Fiche Données'!AV58</f>
        <v>0</v>
      </c>
      <c r="BJ50" s="522">
        <f>'Fiche Données'!AW58</f>
        <v>0</v>
      </c>
      <c r="BK50" s="522">
        <f>'Fiche Données'!AX58</f>
        <v>0</v>
      </c>
      <c r="BL50" s="522">
        <f>'Fiche Données'!AY58</f>
        <v>0</v>
      </c>
      <c r="BM50" s="522">
        <f>'Fiche Données'!AZ58</f>
        <v>0</v>
      </c>
      <c r="BN50" s="522">
        <f>'Fiche Données'!BA58</f>
        <v>0</v>
      </c>
      <c r="BO50" s="522">
        <f>'Fiche Données'!BB58</f>
        <v>0</v>
      </c>
      <c r="BP50" s="522">
        <f>'Fiche Données'!BC58</f>
        <v>0</v>
      </c>
      <c r="BQ50" s="522">
        <f>'Fiche Données'!BD58</f>
        <v>0</v>
      </c>
      <c r="BR50" s="522">
        <f>'Fiche Données'!BE58</f>
        <v>0</v>
      </c>
      <c r="BS50" s="522">
        <f>'Fiche Données'!BF58</f>
        <v>0</v>
      </c>
      <c r="BT50" s="522">
        <f>'Fiche Données'!BG58</f>
        <v>0</v>
      </c>
      <c r="BU50" s="522">
        <f>'Fiche Données'!BH58</f>
        <v>0</v>
      </c>
      <c r="BV50" s="522">
        <f>'Fiche Données'!BI58</f>
        <v>0</v>
      </c>
      <c r="BW50" s="522">
        <f>'Fiche Données'!BJ58</f>
        <v>0</v>
      </c>
      <c r="BX50" s="522">
        <f>'Fiche Données'!BK58</f>
        <v>0</v>
      </c>
      <c r="BY50" s="522">
        <f>'Fiche Données'!BL58</f>
        <v>0</v>
      </c>
      <c r="BZ50" s="522">
        <f>'Fiche Données'!BM58</f>
        <v>0</v>
      </c>
      <c r="CA50" s="522">
        <f>'Fiche Données'!BN58</f>
        <v>0</v>
      </c>
      <c r="CB50" s="522">
        <f>'Fiche Données'!BO58</f>
        <v>0</v>
      </c>
      <c r="CC50" s="522">
        <f>'Fiche Données'!BP58</f>
        <v>0</v>
      </c>
      <c r="CD50" s="522">
        <f>'Fiche Données'!BQ58</f>
        <v>0</v>
      </c>
      <c r="CE50" s="522">
        <f>'Fiche Données'!BR58</f>
        <v>0</v>
      </c>
      <c r="CF50" s="522">
        <f>'Fiche Données'!BS58</f>
        <v>0</v>
      </c>
      <c r="CG50" s="522">
        <f>'Fiche Données'!BT58</f>
        <v>0</v>
      </c>
      <c r="CH50" s="522">
        <f>'Fiche Données'!BU58</f>
        <v>0</v>
      </c>
      <c r="CI50" s="522">
        <f>'Fiche Données'!BV58</f>
        <v>0</v>
      </c>
      <c r="CJ50" s="522">
        <f>'Fiche Données'!BW58</f>
        <v>0</v>
      </c>
      <c r="CK50" s="522">
        <f>'Fiche Données'!BX58</f>
        <v>0</v>
      </c>
      <c r="CL50" s="522">
        <f>'Fiche Données'!BY58</f>
        <v>0</v>
      </c>
      <c r="CM50" s="522">
        <f>'Fiche Données'!BZ58</f>
        <v>0</v>
      </c>
      <c r="CN50" s="522">
        <f>'Fiche Données'!CA58</f>
        <v>0</v>
      </c>
      <c r="CO50" s="522">
        <f>'Fiche Données'!CB58</f>
        <v>0</v>
      </c>
      <c r="CP50" s="522">
        <f>'Fiche Données'!CC58</f>
        <v>0</v>
      </c>
      <c r="CQ50" s="522">
        <f>'Fiche Données'!CD58</f>
        <v>0</v>
      </c>
      <c r="CR50" s="522">
        <f>'Fiche Données'!CE58</f>
        <v>0</v>
      </c>
      <c r="CS50" s="522">
        <f>'Fiche Données'!CF58</f>
        <v>0</v>
      </c>
      <c r="CT50" s="522">
        <f>'Fiche Données'!CG58</f>
        <v>0</v>
      </c>
      <c r="CU50" s="522">
        <f>'Fiche Données'!CH58</f>
        <v>0</v>
      </c>
      <c r="CV50" s="522">
        <f>'Fiche Données'!CI58</f>
        <v>0</v>
      </c>
      <c r="CW50" s="522">
        <f>'Fiche Données'!CJ58</f>
        <v>0</v>
      </c>
      <c r="CX50" s="522">
        <f>'Fiche Données'!CK58</f>
        <v>0</v>
      </c>
      <c r="CY50" s="522">
        <f>'Fiche Données'!CL58</f>
        <v>0</v>
      </c>
      <c r="CZ50" s="522">
        <f>'Fiche Données'!CM58</f>
        <v>0</v>
      </c>
      <c r="DA50" s="522">
        <f>'Fiche Données'!CN58</f>
        <v>0</v>
      </c>
      <c r="DB50" s="522">
        <f>'Fiche Données'!CO58</f>
        <v>0</v>
      </c>
      <c r="DC50" s="522">
        <f>'Fiche Données'!CP58</f>
        <v>0</v>
      </c>
      <c r="DD50" s="522">
        <f>'Fiche Données'!CQ58</f>
        <v>0</v>
      </c>
      <c r="DE50" s="522">
        <f>'Fiche Données'!CR58</f>
        <v>0</v>
      </c>
      <c r="DF50" s="522">
        <f>'Fiche Données'!CS58</f>
        <v>0</v>
      </c>
      <c r="DG50" s="522">
        <f>'Fiche Données'!CT58</f>
        <v>0</v>
      </c>
      <c r="DH50" s="522">
        <f>'Fiche Données'!CU58</f>
        <v>0</v>
      </c>
      <c r="DI50" s="522">
        <f>'Fiche Données'!CV58</f>
        <v>0</v>
      </c>
      <c r="DJ50" s="522">
        <f>'Fiche Données'!CW58</f>
        <v>0</v>
      </c>
      <c r="DK50" s="522">
        <f>'Fiche Données'!CX58</f>
        <v>0</v>
      </c>
      <c r="DL50" s="522">
        <f>'Fiche Données'!CY58</f>
        <v>0</v>
      </c>
      <c r="DM50" s="522">
        <f>'Fiche Données'!CZ58</f>
        <v>0</v>
      </c>
      <c r="DN50" s="522">
        <f>'Fiche Données'!DA58</f>
        <v>0</v>
      </c>
      <c r="DO50" s="522">
        <f>'Fiche Données'!DB58</f>
        <v>0</v>
      </c>
      <c r="DP50" s="522">
        <f>'Fiche Données'!DC58</f>
        <v>0</v>
      </c>
      <c r="DQ50" s="522">
        <f>'Fiche Données'!DD58</f>
        <v>0</v>
      </c>
      <c r="DR50" s="522">
        <f>'Fiche Données'!DE58</f>
        <v>0</v>
      </c>
      <c r="DS50" s="522">
        <f>'Fiche Données'!DF58</f>
        <v>0</v>
      </c>
      <c r="DT50" s="522">
        <f>'Fiche Données'!DG58</f>
        <v>0</v>
      </c>
      <c r="DU50" s="522">
        <f>'Fiche Données'!DH58</f>
        <v>0</v>
      </c>
      <c r="DV50" s="522">
        <f>'Fiche Données'!DI58</f>
        <v>0</v>
      </c>
      <c r="DW50" s="522">
        <f>'Fiche Données'!DJ58</f>
        <v>0</v>
      </c>
      <c r="DX50" s="522">
        <f>'Fiche Données'!DK58</f>
        <v>0</v>
      </c>
      <c r="DY50" s="522">
        <f>'Fiche Données'!DL58</f>
        <v>0</v>
      </c>
      <c r="DZ50" s="522">
        <f>'Fiche Données'!DM58</f>
        <v>0</v>
      </c>
      <c r="EA50" s="522">
        <f>'Fiche Données'!DN58</f>
        <v>0</v>
      </c>
      <c r="EB50" s="522">
        <f>'Fiche Données'!DO58</f>
        <v>0</v>
      </c>
      <c r="EC50" s="522">
        <f>'Fiche Données'!DP58</f>
        <v>0</v>
      </c>
      <c r="ED50" s="522">
        <f>'Fiche Données'!DQ58</f>
        <v>0</v>
      </c>
      <c r="EE50" s="522">
        <f>'Fiche Données'!DR58</f>
        <v>0</v>
      </c>
      <c r="EF50" s="522">
        <f>'Fiche Données'!DS58</f>
        <v>0</v>
      </c>
      <c r="EG50" s="522">
        <f>'Fiche Données'!DT58</f>
        <v>0</v>
      </c>
      <c r="EH50" s="522">
        <f>'Fiche Données'!DU58</f>
        <v>0</v>
      </c>
      <c r="EI50" s="522">
        <f>'Fiche Données'!DV58</f>
        <v>0</v>
      </c>
      <c r="EJ50" s="522">
        <f>'Fiche Données'!DW58</f>
        <v>0</v>
      </c>
      <c r="EK50" s="522">
        <f>'Fiche Données'!DX58</f>
        <v>0</v>
      </c>
      <c r="EL50" s="522">
        <f>'Fiche Données'!DY58</f>
        <v>0</v>
      </c>
      <c r="EM50" s="522">
        <f>'Fiche Données'!DZ58</f>
        <v>0</v>
      </c>
      <c r="EN50" s="522">
        <f>'Fiche Données'!EA58</f>
        <v>0</v>
      </c>
      <c r="EO50" s="522">
        <f>'Fiche Données'!EB58</f>
        <v>0</v>
      </c>
      <c r="EP50" s="522">
        <f>'Fiche Données'!EC58</f>
        <v>0</v>
      </c>
      <c r="EQ50" s="522">
        <f>'Fiche Données'!ED58</f>
        <v>0</v>
      </c>
      <c r="ER50" s="522">
        <f>'Fiche Données'!EE58</f>
        <v>0</v>
      </c>
      <c r="ES50" s="522">
        <f>'Fiche Données'!EF58</f>
        <v>0</v>
      </c>
      <c r="ET50" s="522">
        <f>'Fiche Données'!EG58</f>
        <v>0</v>
      </c>
      <c r="EU50" s="522">
        <f>'Fiche Données'!EH58</f>
        <v>0</v>
      </c>
      <c r="EV50" s="525">
        <f>'Fiche Données'!EI58</f>
        <v>0</v>
      </c>
    </row>
    <row r="51" spans="1:152" ht="22.5" customHeight="1" thickBot="1" x14ac:dyDescent="0.3">
      <c r="A51" s="565"/>
      <c r="B51" s="754" t="s">
        <v>494</v>
      </c>
      <c r="C51" s="755"/>
      <c r="D51" s="755"/>
      <c r="E51" s="755"/>
      <c r="F51" s="774">
        <f>ROUNDUP(S78/(F11*21.6),0)</f>
        <v>18</v>
      </c>
      <c r="G51" s="775"/>
      <c r="H51" s="565"/>
      <c r="I51" s="565"/>
      <c r="J51" s="565"/>
      <c r="K51" s="565"/>
      <c r="L51" s="565"/>
      <c r="O51" s="715"/>
      <c r="P51" s="716"/>
      <c r="Q51" s="721" t="s">
        <v>269</v>
      </c>
      <c r="R51" s="722"/>
      <c r="S51" s="537">
        <f t="shared" si="0"/>
        <v>0</v>
      </c>
      <c r="T51" s="534">
        <f>'Fiche Données'!G59</f>
        <v>0</v>
      </c>
      <c r="U51" s="522">
        <f>'Fiche Données'!H59</f>
        <v>0</v>
      </c>
      <c r="V51" s="522">
        <f>'Fiche Données'!I59</f>
        <v>0</v>
      </c>
      <c r="W51" s="522">
        <f>'Fiche Données'!J59</f>
        <v>0</v>
      </c>
      <c r="X51" s="522">
        <f>'Fiche Données'!K59</f>
        <v>0</v>
      </c>
      <c r="Y51" s="522">
        <f>'Fiche Données'!L59</f>
        <v>0</v>
      </c>
      <c r="Z51" s="522">
        <f>'Fiche Données'!M59</f>
        <v>0</v>
      </c>
      <c r="AA51" s="522">
        <f>'Fiche Données'!N59</f>
        <v>0</v>
      </c>
      <c r="AB51" s="522">
        <f>'Fiche Données'!O59</f>
        <v>0</v>
      </c>
      <c r="AC51" s="522">
        <f>'Fiche Données'!P59</f>
        <v>0</v>
      </c>
      <c r="AD51" s="522">
        <f>'Fiche Données'!Q59</f>
        <v>0</v>
      </c>
      <c r="AE51" s="522">
        <f>'Fiche Données'!R59</f>
        <v>0</v>
      </c>
      <c r="AF51" s="522">
        <f>'Fiche Données'!S59</f>
        <v>0</v>
      </c>
      <c r="AG51" s="522">
        <f>'Fiche Données'!T59</f>
        <v>0</v>
      </c>
      <c r="AH51" s="522">
        <f>'Fiche Données'!U59</f>
        <v>0</v>
      </c>
      <c r="AI51" s="522">
        <f>'Fiche Données'!V59</f>
        <v>0</v>
      </c>
      <c r="AJ51" s="522">
        <f>'Fiche Données'!W59</f>
        <v>0</v>
      </c>
      <c r="AK51" s="522">
        <f>'Fiche Données'!X59</f>
        <v>0</v>
      </c>
      <c r="AL51" s="522">
        <f>'Fiche Données'!Y59</f>
        <v>0</v>
      </c>
      <c r="AM51" s="522">
        <f>'Fiche Données'!Z59</f>
        <v>0</v>
      </c>
      <c r="AN51" s="522">
        <f>'Fiche Données'!AA59</f>
        <v>0</v>
      </c>
      <c r="AO51" s="522">
        <f>'Fiche Données'!AB59</f>
        <v>0</v>
      </c>
      <c r="AP51" s="522">
        <f>'Fiche Données'!AC59</f>
        <v>0</v>
      </c>
      <c r="AQ51" s="522">
        <f>'Fiche Données'!AD59</f>
        <v>0</v>
      </c>
      <c r="AR51" s="522">
        <f>'Fiche Données'!AE59</f>
        <v>0</v>
      </c>
      <c r="AS51" s="522">
        <f>'Fiche Données'!AF59</f>
        <v>0</v>
      </c>
      <c r="AT51" s="522">
        <f>'Fiche Données'!AG59</f>
        <v>0</v>
      </c>
      <c r="AU51" s="522">
        <f>'Fiche Données'!AH59</f>
        <v>0</v>
      </c>
      <c r="AV51" s="522">
        <f>'Fiche Données'!AI59</f>
        <v>0</v>
      </c>
      <c r="AW51" s="522">
        <f>'Fiche Données'!AJ59</f>
        <v>0</v>
      </c>
      <c r="AX51" s="522">
        <f>'Fiche Données'!AK59</f>
        <v>0</v>
      </c>
      <c r="AY51" s="522">
        <f>'Fiche Données'!AL59</f>
        <v>0</v>
      </c>
      <c r="AZ51" s="522">
        <f>'Fiche Données'!AM59</f>
        <v>0</v>
      </c>
      <c r="BA51" s="522">
        <f>'Fiche Données'!AN59</f>
        <v>0</v>
      </c>
      <c r="BB51" s="522">
        <f>'Fiche Données'!AO59</f>
        <v>0</v>
      </c>
      <c r="BC51" s="522">
        <f>'Fiche Données'!AP59</f>
        <v>0</v>
      </c>
      <c r="BD51" s="522">
        <f>'Fiche Données'!AQ59</f>
        <v>0</v>
      </c>
      <c r="BE51" s="522">
        <f>'Fiche Données'!AR59</f>
        <v>0</v>
      </c>
      <c r="BF51" s="522">
        <f>'Fiche Données'!AS59</f>
        <v>0</v>
      </c>
      <c r="BG51" s="522">
        <f>'Fiche Données'!AT59</f>
        <v>0</v>
      </c>
      <c r="BH51" s="522">
        <f>'Fiche Données'!AU59</f>
        <v>0</v>
      </c>
      <c r="BI51" s="522">
        <f>'Fiche Données'!AV59</f>
        <v>0</v>
      </c>
      <c r="BJ51" s="522">
        <f>'Fiche Données'!AW59</f>
        <v>0</v>
      </c>
      <c r="BK51" s="522">
        <f>'Fiche Données'!AX59</f>
        <v>0</v>
      </c>
      <c r="BL51" s="522">
        <f>'Fiche Données'!AY59</f>
        <v>0</v>
      </c>
      <c r="BM51" s="522">
        <f>'Fiche Données'!AZ59</f>
        <v>0</v>
      </c>
      <c r="BN51" s="522">
        <f>'Fiche Données'!BA59</f>
        <v>0</v>
      </c>
      <c r="BO51" s="522">
        <f>'Fiche Données'!BB59</f>
        <v>0</v>
      </c>
      <c r="BP51" s="522">
        <f>'Fiche Données'!BC59</f>
        <v>0</v>
      </c>
      <c r="BQ51" s="522">
        <f>'Fiche Données'!BD59</f>
        <v>0</v>
      </c>
      <c r="BR51" s="522">
        <f>'Fiche Données'!BE59</f>
        <v>0</v>
      </c>
      <c r="BS51" s="522">
        <f>'Fiche Données'!BF59</f>
        <v>0</v>
      </c>
      <c r="BT51" s="522">
        <f>'Fiche Données'!BG59</f>
        <v>0</v>
      </c>
      <c r="BU51" s="522">
        <f>'Fiche Données'!BH59</f>
        <v>0</v>
      </c>
      <c r="BV51" s="522">
        <f>'Fiche Données'!BI59</f>
        <v>0</v>
      </c>
      <c r="BW51" s="522">
        <f>'Fiche Données'!BJ59</f>
        <v>0</v>
      </c>
      <c r="BX51" s="522">
        <f>'Fiche Données'!BK59</f>
        <v>0</v>
      </c>
      <c r="BY51" s="522">
        <f>'Fiche Données'!BL59</f>
        <v>0</v>
      </c>
      <c r="BZ51" s="522">
        <f>'Fiche Données'!BM59</f>
        <v>0</v>
      </c>
      <c r="CA51" s="522">
        <f>'Fiche Données'!BN59</f>
        <v>0</v>
      </c>
      <c r="CB51" s="522">
        <f>'Fiche Données'!BO59</f>
        <v>0</v>
      </c>
      <c r="CC51" s="522">
        <f>'Fiche Données'!BP59</f>
        <v>0</v>
      </c>
      <c r="CD51" s="522">
        <f>'Fiche Données'!BQ59</f>
        <v>0</v>
      </c>
      <c r="CE51" s="522">
        <f>'Fiche Données'!BR59</f>
        <v>0</v>
      </c>
      <c r="CF51" s="522">
        <f>'Fiche Données'!BS59</f>
        <v>0</v>
      </c>
      <c r="CG51" s="522">
        <f>'Fiche Données'!BT59</f>
        <v>0</v>
      </c>
      <c r="CH51" s="522">
        <f>'Fiche Données'!BU59</f>
        <v>0</v>
      </c>
      <c r="CI51" s="522">
        <f>'Fiche Données'!BV59</f>
        <v>0</v>
      </c>
      <c r="CJ51" s="522">
        <f>'Fiche Données'!BW59</f>
        <v>0</v>
      </c>
      <c r="CK51" s="522">
        <f>'Fiche Données'!BX59</f>
        <v>0</v>
      </c>
      <c r="CL51" s="522">
        <f>'Fiche Données'!BY59</f>
        <v>0</v>
      </c>
      <c r="CM51" s="522">
        <f>'Fiche Données'!BZ59</f>
        <v>0</v>
      </c>
      <c r="CN51" s="522">
        <f>'Fiche Données'!CA59</f>
        <v>0</v>
      </c>
      <c r="CO51" s="522">
        <f>'Fiche Données'!CB59</f>
        <v>0</v>
      </c>
      <c r="CP51" s="522">
        <f>'Fiche Données'!CC59</f>
        <v>0</v>
      </c>
      <c r="CQ51" s="522">
        <f>'Fiche Données'!CD59</f>
        <v>0</v>
      </c>
      <c r="CR51" s="522">
        <f>'Fiche Données'!CE59</f>
        <v>0</v>
      </c>
      <c r="CS51" s="522">
        <f>'Fiche Données'!CF59</f>
        <v>0</v>
      </c>
      <c r="CT51" s="522">
        <f>'Fiche Données'!CG59</f>
        <v>0</v>
      </c>
      <c r="CU51" s="522">
        <f>'Fiche Données'!CH59</f>
        <v>0</v>
      </c>
      <c r="CV51" s="522">
        <f>'Fiche Données'!CI59</f>
        <v>0</v>
      </c>
      <c r="CW51" s="522">
        <f>'Fiche Données'!CJ59</f>
        <v>0</v>
      </c>
      <c r="CX51" s="522">
        <f>'Fiche Données'!CK59</f>
        <v>0</v>
      </c>
      <c r="CY51" s="522">
        <f>'Fiche Données'!CL59</f>
        <v>0</v>
      </c>
      <c r="CZ51" s="522">
        <f>'Fiche Données'!CM59</f>
        <v>0</v>
      </c>
      <c r="DA51" s="522">
        <f>'Fiche Données'!CN59</f>
        <v>0</v>
      </c>
      <c r="DB51" s="522">
        <f>'Fiche Données'!CO59</f>
        <v>0</v>
      </c>
      <c r="DC51" s="522">
        <f>'Fiche Données'!CP59</f>
        <v>0</v>
      </c>
      <c r="DD51" s="522">
        <f>'Fiche Données'!CQ59</f>
        <v>0</v>
      </c>
      <c r="DE51" s="522">
        <f>'Fiche Données'!CR59</f>
        <v>0</v>
      </c>
      <c r="DF51" s="522">
        <f>'Fiche Données'!CS59</f>
        <v>0</v>
      </c>
      <c r="DG51" s="522">
        <f>'Fiche Données'!CT59</f>
        <v>0</v>
      </c>
      <c r="DH51" s="522">
        <f>'Fiche Données'!CU59</f>
        <v>0</v>
      </c>
      <c r="DI51" s="522">
        <f>'Fiche Données'!CV59</f>
        <v>0</v>
      </c>
      <c r="DJ51" s="522">
        <f>'Fiche Données'!CW59</f>
        <v>0</v>
      </c>
      <c r="DK51" s="522">
        <f>'Fiche Données'!CX59</f>
        <v>0</v>
      </c>
      <c r="DL51" s="522">
        <f>'Fiche Données'!CY59</f>
        <v>0</v>
      </c>
      <c r="DM51" s="522">
        <f>'Fiche Données'!CZ59</f>
        <v>0</v>
      </c>
      <c r="DN51" s="522">
        <f>'Fiche Données'!DA59</f>
        <v>0</v>
      </c>
      <c r="DO51" s="522">
        <f>'Fiche Données'!DB59</f>
        <v>0</v>
      </c>
      <c r="DP51" s="522">
        <f>'Fiche Données'!DC59</f>
        <v>0</v>
      </c>
      <c r="DQ51" s="522">
        <f>'Fiche Données'!DD59</f>
        <v>0</v>
      </c>
      <c r="DR51" s="522">
        <f>'Fiche Données'!DE59</f>
        <v>0</v>
      </c>
      <c r="DS51" s="522">
        <f>'Fiche Données'!DF59</f>
        <v>0</v>
      </c>
      <c r="DT51" s="522">
        <f>'Fiche Données'!DG59</f>
        <v>0</v>
      </c>
      <c r="DU51" s="522">
        <f>'Fiche Données'!DH59</f>
        <v>0</v>
      </c>
      <c r="DV51" s="522">
        <f>'Fiche Données'!DI59</f>
        <v>0</v>
      </c>
      <c r="DW51" s="522">
        <f>'Fiche Données'!DJ59</f>
        <v>0</v>
      </c>
      <c r="DX51" s="522">
        <f>'Fiche Données'!DK59</f>
        <v>0</v>
      </c>
      <c r="DY51" s="522">
        <f>'Fiche Données'!DL59</f>
        <v>0</v>
      </c>
      <c r="DZ51" s="522">
        <f>'Fiche Données'!DM59</f>
        <v>0</v>
      </c>
      <c r="EA51" s="522">
        <f>'Fiche Données'!DN59</f>
        <v>0</v>
      </c>
      <c r="EB51" s="522">
        <f>'Fiche Données'!DO59</f>
        <v>0</v>
      </c>
      <c r="EC51" s="522">
        <f>'Fiche Données'!DP59</f>
        <v>0</v>
      </c>
      <c r="ED51" s="522">
        <f>'Fiche Données'!DQ59</f>
        <v>0</v>
      </c>
      <c r="EE51" s="522">
        <f>'Fiche Données'!DR59</f>
        <v>0</v>
      </c>
      <c r="EF51" s="522">
        <f>'Fiche Données'!DS59</f>
        <v>0</v>
      </c>
      <c r="EG51" s="522">
        <f>'Fiche Données'!DT59</f>
        <v>0</v>
      </c>
      <c r="EH51" s="522">
        <f>'Fiche Données'!DU59</f>
        <v>0</v>
      </c>
      <c r="EI51" s="522">
        <f>'Fiche Données'!DV59</f>
        <v>0</v>
      </c>
      <c r="EJ51" s="522">
        <f>'Fiche Données'!DW59</f>
        <v>0</v>
      </c>
      <c r="EK51" s="522">
        <f>'Fiche Données'!DX59</f>
        <v>0</v>
      </c>
      <c r="EL51" s="522">
        <f>'Fiche Données'!DY59</f>
        <v>0</v>
      </c>
      <c r="EM51" s="522">
        <f>'Fiche Données'!DZ59</f>
        <v>0</v>
      </c>
      <c r="EN51" s="522">
        <f>'Fiche Données'!EA59</f>
        <v>0</v>
      </c>
      <c r="EO51" s="522">
        <f>'Fiche Données'!EB59</f>
        <v>0</v>
      </c>
      <c r="EP51" s="522">
        <f>'Fiche Données'!EC59</f>
        <v>0</v>
      </c>
      <c r="EQ51" s="522">
        <f>'Fiche Données'!ED59</f>
        <v>0</v>
      </c>
      <c r="ER51" s="522">
        <f>'Fiche Données'!EE59</f>
        <v>0</v>
      </c>
      <c r="ES51" s="522">
        <f>'Fiche Données'!EF59</f>
        <v>0</v>
      </c>
      <c r="ET51" s="522">
        <f>'Fiche Données'!EG59</f>
        <v>0</v>
      </c>
      <c r="EU51" s="522">
        <f>'Fiche Données'!EH59</f>
        <v>0</v>
      </c>
      <c r="EV51" s="525">
        <f>'Fiche Données'!EI59</f>
        <v>0</v>
      </c>
    </row>
    <row r="52" spans="1:152" ht="22.5" customHeight="1" thickBot="1" x14ac:dyDescent="0.3">
      <c r="A52" s="565"/>
      <c r="B52" s="565"/>
      <c r="C52" s="565"/>
      <c r="D52" s="565"/>
      <c r="E52" s="565"/>
      <c r="F52" s="565"/>
      <c r="G52" s="565"/>
      <c r="H52" s="565"/>
      <c r="I52" s="565"/>
      <c r="J52" s="565"/>
      <c r="K52" s="565"/>
      <c r="L52" s="565"/>
      <c r="O52" s="717"/>
      <c r="P52" s="718"/>
      <c r="Q52" s="711" t="s">
        <v>185</v>
      </c>
      <c r="R52" s="712"/>
      <c r="S52" s="537">
        <f t="shared" si="0"/>
        <v>0</v>
      </c>
      <c r="T52" s="534">
        <f>'Fiche Données'!G60</f>
        <v>0</v>
      </c>
      <c r="U52" s="522">
        <f>'Fiche Données'!H60</f>
        <v>0</v>
      </c>
      <c r="V52" s="522">
        <f>'Fiche Données'!I60</f>
        <v>0</v>
      </c>
      <c r="W52" s="522">
        <f>'Fiche Données'!J60</f>
        <v>0</v>
      </c>
      <c r="X52" s="522">
        <f>'Fiche Données'!K60</f>
        <v>0</v>
      </c>
      <c r="Y52" s="522">
        <f>'Fiche Données'!L60</f>
        <v>0</v>
      </c>
      <c r="Z52" s="522">
        <f>'Fiche Données'!M60</f>
        <v>0</v>
      </c>
      <c r="AA52" s="522">
        <f>'Fiche Données'!N60</f>
        <v>0</v>
      </c>
      <c r="AB52" s="522">
        <f>'Fiche Données'!O60</f>
        <v>0</v>
      </c>
      <c r="AC52" s="522">
        <f>'Fiche Données'!P60</f>
        <v>0</v>
      </c>
      <c r="AD52" s="522">
        <f>'Fiche Données'!Q60</f>
        <v>0</v>
      </c>
      <c r="AE52" s="522">
        <f>'Fiche Données'!R60</f>
        <v>0</v>
      </c>
      <c r="AF52" s="522">
        <f>'Fiche Données'!S60</f>
        <v>0</v>
      </c>
      <c r="AG52" s="522">
        <f>'Fiche Données'!T60</f>
        <v>0</v>
      </c>
      <c r="AH52" s="522">
        <f>'Fiche Données'!U60</f>
        <v>0</v>
      </c>
      <c r="AI52" s="522">
        <f>'Fiche Données'!V60</f>
        <v>0</v>
      </c>
      <c r="AJ52" s="522">
        <f>'Fiche Données'!W60</f>
        <v>0</v>
      </c>
      <c r="AK52" s="522">
        <f>'Fiche Données'!X60</f>
        <v>0</v>
      </c>
      <c r="AL52" s="522">
        <f>'Fiche Données'!Y60</f>
        <v>0</v>
      </c>
      <c r="AM52" s="522">
        <f>'Fiche Données'!Z60</f>
        <v>0</v>
      </c>
      <c r="AN52" s="522">
        <f>'Fiche Données'!AA60</f>
        <v>0</v>
      </c>
      <c r="AO52" s="522">
        <f>'Fiche Données'!AB60</f>
        <v>0</v>
      </c>
      <c r="AP52" s="522">
        <f>'Fiche Données'!AC60</f>
        <v>0</v>
      </c>
      <c r="AQ52" s="522">
        <f>'Fiche Données'!AD60</f>
        <v>0</v>
      </c>
      <c r="AR52" s="522">
        <f>'Fiche Données'!AE60</f>
        <v>0</v>
      </c>
      <c r="AS52" s="522">
        <f>'Fiche Données'!AF60</f>
        <v>0</v>
      </c>
      <c r="AT52" s="522">
        <f>'Fiche Données'!AG60</f>
        <v>0</v>
      </c>
      <c r="AU52" s="522">
        <f>'Fiche Données'!AH60</f>
        <v>0</v>
      </c>
      <c r="AV52" s="522">
        <f>'Fiche Données'!AI60</f>
        <v>0</v>
      </c>
      <c r="AW52" s="522">
        <f>'Fiche Données'!AJ60</f>
        <v>0</v>
      </c>
      <c r="AX52" s="522">
        <f>'Fiche Données'!AK60</f>
        <v>0</v>
      </c>
      <c r="AY52" s="522">
        <f>'Fiche Données'!AL60</f>
        <v>0</v>
      </c>
      <c r="AZ52" s="522">
        <f>'Fiche Données'!AM60</f>
        <v>0</v>
      </c>
      <c r="BA52" s="522">
        <f>'Fiche Données'!AN60</f>
        <v>0</v>
      </c>
      <c r="BB52" s="522">
        <f>'Fiche Données'!AO60</f>
        <v>0</v>
      </c>
      <c r="BC52" s="522">
        <f>'Fiche Données'!AP60</f>
        <v>0</v>
      </c>
      <c r="BD52" s="522">
        <f>'Fiche Données'!AQ60</f>
        <v>0</v>
      </c>
      <c r="BE52" s="522">
        <f>'Fiche Données'!AR60</f>
        <v>0</v>
      </c>
      <c r="BF52" s="522">
        <f>'Fiche Données'!AS60</f>
        <v>0</v>
      </c>
      <c r="BG52" s="522">
        <f>'Fiche Données'!AT60</f>
        <v>0</v>
      </c>
      <c r="BH52" s="522">
        <f>'Fiche Données'!AU60</f>
        <v>0</v>
      </c>
      <c r="BI52" s="522">
        <f>'Fiche Données'!AV60</f>
        <v>0</v>
      </c>
      <c r="BJ52" s="522">
        <f>'Fiche Données'!AW60</f>
        <v>0</v>
      </c>
      <c r="BK52" s="522">
        <f>'Fiche Données'!AX60</f>
        <v>0</v>
      </c>
      <c r="BL52" s="522">
        <f>'Fiche Données'!AY60</f>
        <v>0</v>
      </c>
      <c r="BM52" s="522">
        <f>'Fiche Données'!AZ60</f>
        <v>0</v>
      </c>
      <c r="BN52" s="522">
        <f>'Fiche Données'!BA60</f>
        <v>0</v>
      </c>
      <c r="BO52" s="522">
        <f>'Fiche Données'!BB60</f>
        <v>0</v>
      </c>
      <c r="BP52" s="522">
        <f>'Fiche Données'!BC60</f>
        <v>0</v>
      </c>
      <c r="BQ52" s="522">
        <f>'Fiche Données'!BD60</f>
        <v>0</v>
      </c>
      <c r="BR52" s="522">
        <f>'Fiche Données'!BE60</f>
        <v>0</v>
      </c>
      <c r="BS52" s="522">
        <f>'Fiche Données'!BF60</f>
        <v>0</v>
      </c>
      <c r="BT52" s="522">
        <f>'Fiche Données'!BG60</f>
        <v>0</v>
      </c>
      <c r="BU52" s="522">
        <f>'Fiche Données'!BH60</f>
        <v>0</v>
      </c>
      <c r="BV52" s="522">
        <f>'Fiche Données'!BI60</f>
        <v>0</v>
      </c>
      <c r="BW52" s="522">
        <f>'Fiche Données'!BJ60</f>
        <v>0</v>
      </c>
      <c r="BX52" s="522">
        <f>'Fiche Données'!BK60</f>
        <v>0</v>
      </c>
      <c r="BY52" s="522">
        <f>'Fiche Données'!BL60</f>
        <v>0</v>
      </c>
      <c r="BZ52" s="522">
        <f>'Fiche Données'!BM60</f>
        <v>0</v>
      </c>
      <c r="CA52" s="522">
        <f>'Fiche Données'!BN60</f>
        <v>0</v>
      </c>
      <c r="CB52" s="522">
        <f>'Fiche Données'!BO60</f>
        <v>0</v>
      </c>
      <c r="CC52" s="522">
        <f>'Fiche Données'!BP60</f>
        <v>0</v>
      </c>
      <c r="CD52" s="522">
        <f>'Fiche Données'!BQ60</f>
        <v>0</v>
      </c>
      <c r="CE52" s="522">
        <f>'Fiche Données'!BR60</f>
        <v>0</v>
      </c>
      <c r="CF52" s="522">
        <f>'Fiche Données'!BS60</f>
        <v>0</v>
      </c>
      <c r="CG52" s="522">
        <f>'Fiche Données'!BT60</f>
        <v>0</v>
      </c>
      <c r="CH52" s="522">
        <f>'Fiche Données'!BU60</f>
        <v>0</v>
      </c>
      <c r="CI52" s="522">
        <f>'Fiche Données'!BV60</f>
        <v>0</v>
      </c>
      <c r="CJ52" s="522">
        <f>'Fiche Données'!BW60</f>
        <v>0</v>
      </c>
      <c r="CK52" s="522">
        <f>'Fiche Données'!BX60</f>
        <v>0</v>
      </c>
      <c r="CL52" s="522">
        <f>'Fiche Données'!BY60</f>
        <v>0</v>
      </c>
      <c r="CM52" s="522">
        <f>'Fiche Données'!BZ60</f>
        <v>0</v>
      </c>
      <c r="CN52" s="522">
        <f>'Fiche Données'!CA60</f>
        <v>0</v>
      </c>
      <c r="CO52" s="522">
        <f>'Fiche Données'!CB60</f>
        <v>0</v>
      </c>
      <c r="CP52" s="522">
        <f>'Fiche Données'!CC60</f>
        <v>0</v>
      </c>
      <c r="CQ52" s="522">
        <f>'Fiche Données'!CD60</f>
        <v>0</v>
      </c>
      <c r="CR52" s="522">
        <f>'Fiche Données'!CE60</f>
        <v>0</v>
      </c>
      <c r="CS52" s="522">
        <f>'Fiche Données'!CF60</f>
        <v>0</v>
      </c>
      <c r="CT52" s="522">
        <f>'Fiche Données'!CG60</f>
        <v>0</v>
      </c>
      <c r="CU52" s="522">
        <f>'Fiche Données'!CH60</f>
        <v>0</v>
      </c>
      <c r="CV52" s="522">
        <f>'Fiche Données'!CI60</f>
        <v>0</v>
      </c>
      <c r="CW52" s="522">
        <f>'Fiche Données'!CJ60</f>
        <v>0</v>
      </c>
      <c r="CX52" s="522">
        <f>'Fiche Données'!CK60</f>
        <v>0</v>
      </c>
      <c r="CY52" s="522">
        <f>'Fiche Données'!CL60</f>
        <v>0</v>
      </c>
      <c r="CZ52" s="522">
        <f>'Fiche Données'!CM60</f>
        <v>0</v>
      </c>
      <c r="DA52" s="522">
        <f>'Fiche Données'!CN60</f>
        <v>0</v>
      </c>
      <c r="DB52" s="522">
        <f>'Fiche Données'!CO60</f>
        <v>0</v>
      </c>
      <c r="DC52" s="522">
        <f>'Fiche Données'!CP60</f>
        <v>0</v>
      </c>
      <c r="DD52" s="522">
        <f>'Fiche Données'!CQ60</f>
        <v>0</v>
      </c>
      <c r="DE52" s="522">
        <f>'Fiche Données'!CR60</f>
        <v>0</v>
      </c>
      <c r="DF52" s="522">
        <f>'Fiche Données'!CS60</f>
        <v>0</v>
      </c>
      <c r="DG52" s="522">
        <f>'Fiche Données'!CT60</f>
        <v>0</v>
      </c>
      <c r="DH52" s="522">
        <f>'Fiche Données'!CU60</f>
        <v>0</v>
      </c>
      <c r="DI52" s="522">
        <f>'Fiche Données'!CV60</f>
        <v>0</v>
      </c>
      <c r="DJ52" s="522">
        <f>'Fiche Données'!CW60</f>
        <v>0</v>
      </c>
      <c r="DK52" s="522">
        <f>'Fiche Données'!CX60</f>
        <v>0</v>
      </c>
      <c r="DL52" s="522">
        <f>'Fiche Données'!CY60</f>
        <v>0</v>
      </c>
      <c r="DM52" s="522">
        <f>'Fiche Données'!CZ60</f>
        <v>0</v>
      </c>
      <c r="DN52" s="522">
        <f>'Fiche Données'!DA60</f>
        <v>0</v>
      </c>
      <c r="DO52" s="522">
        <f>'Fiche Données'!DB60</f>
        <v>0</v>
      </c>
      <c r="DP52" s="522">
        <f>'Fiche Données'!DC60</f>
        <v>0</v>
      </c>
      <c r="DQ52" s="522">
        <f>'Fiche Données'!DD60</f>
        <v>0</v>
      </c>
      <c r="DR52" s="522">
        <f>'Fiche Données'!DE60</f>
        <v>0</v>
      </c>
      <c r="DS52" s="522">
        <f>'Fiche Données'!DF60</f>
        <v>0</v>
      </c>
      <c r="DT52" s="522">
        <f>'Fiche Données'!DG60</f>
        <v>0</v>
      </c>
      <c r="DU52" s="522">
        <f>'Fiche Données'!DH60</f>
        <v>0</v>
      </c>
      <c r="DV52" s="522">
        <f>'Fiche Données'!DI60</f>
        <v>0</v>
      </c>
      <c r="DW52" s="522">
        <f>'Fiche Données'!DJ60</f>
        <v>0</v>
      </c>
      <c r="DX52" s="522">
        <f>'Fiche Données'!DK60</f>
        <v>0</v>
      </c>
      <c r="DY52" s="522">
        <f>'Fiche Données'!DL60</f>
        <v>0</v>
      </c>
      <c r="DZ52" s="522">
        <f>'Fiche Données'!DM60</f>
        <v>0</v>
      </c>
      <c r="EA52" s="522">
        <f>'Fiche Données'!DN60</f>
        <v>0</v>
      </c>
      <c r="EB52" s="522">
        <f>'Fiche Données'!DO60</f>
        <v>0</v>
      </c>
      <c r="EC52" s="522">
        <f>'Fiche Données'!DP60</f>
        <v>0</v>
      </c>
      <c r="ED52" s="522">
        <f>'Fiche Données'!DQ60</f>
        <v>0</v>
      </c>
      <c r="EE52" s="522">
        <f>'Fiche Données'!DR60</f>
        <v>0</v>
      </c>
      <c r="EF52" s="522">
        <f>'Fiche Données'!DS60</f>
        <v>0</v>
      </c>
      <c r="EG52" s="522">
        <f>'Fiche Données'!DT60</f>
        <v>0</v>
      </c>
      <c r="EH52" s="522">
        <f>'Fiche Données'!DU60</f>
        <v>0</v>
      </c>
      <c r="EI52" s="522">
        <f>'Fiche Données'!DV60</f>
        <v>0</v>
      </c>
      <c r="EJ52" s="522">
        <f>'Fiche Données'!DW60</f>
        <v>0</v>
      </c>
      <c r="EK52" s="522">
        <f>'Fiche Données'!DX60</f>
        <v>0</v>
      </c>
      <c r="EL52" s="522">
        <f>'Fiche Données'!DY60</f>
        <v>0</v>
      </c>
      <c r="EM52" s="522">
        <f>'Fiche Données'!DZ60</f>
        <v>0</v>
      </c>
      <c r="EN52" s="522">
        <f>'Fiche Données'!EA60</f>
        <v>0</v>
      </c>
      <c r="EO52" s="522">
        <f>'Fiche Données'!EB60</f>
        <v>0</v>
      </c>
      <c r="EP52" s="522">
        <f>'Fiche Données'!EC60</f>
        <v>0</v>
      </c>
      <c r="EQ52" s="522">
        <f>'Fiche Données'!ED60</f>
        <v>0</v>
      </c>
      <c r="ER52" s="522">
        <f>'Fiche Données'!EE60</f>
        <v>0</v>
      </c>
      <c r="ES52" s="522">
        <f>'Fiche Données'!EF60</f>
        <v>0</v>
      </c>
      <c r="ET52" s="522">
        <f>'Fiche Données'!EG60</f>
        <v>0</v>
      </c>
      <c r="EU52" s="522">
        <f>'Fiche Données'!EH60</f>
        <v>0</v>
      </c>
      <c r="EV52" s="525">
        <f>'Fiche Données'!EI60</f>
        <v>0</v>
      </c>
    </row>
    <row r="53" spans="1:152" ht="22.5" customHeight="1" thickBot="1" x14ac:dyDescent="0.3">
      <c r="A53" s="565"/>
      <c r="B53" s="754" t="s">
        <v>525</v>
      </c>
      <c r="C53" s="755"/>
      <c r="D53" s="755"/>
      <c r="E53" s="755"/>
      <c r="F53" s="770">
        <f>S80</f>
        <v>27517.199999999997</v>
      </c>
      <c r="G53" s="771"/>
      <c r="H53" s="565"/>
      <c r="I53" s="565"/>
      <c r="J53" s="565"/>
      <c r="K53" s="565"/>
      <c r="L53" s="565"/>
      <c r="O53" s="713" t="s">
        <v>312</v>
      </c>
      <c r="P53" s="714"/>
      <c r="Q53" s="719" t="s">
        <v>270</v>
      </c>
      <c r="R53" s="720"/>
      <c r="S53" s="537">
        <f t="shared" si="0"/>
        <v>0</v>
      </c>
      <c r="T53" s="534">
        <f>'Fiche Données'!G61</f>
        <v>0</v>
      </c>
      <c r="U53" s="522">
        <f>'Fiche Données'!H61</f>
        <v>0</v>
      </c>
      <c r="V53" s="522">
        <f>'Fiche Données'!I61</f>
        <v>0</v>
      </c>
      <c r="W53" s="522">
        <f>'Fiche Données'!J61</f>
        <v>0</v>
      </c>
      <c r="X53" s="522">
        <f>'Fiche Données'!K61</f>
        <v>0</v>
      </c>
      <c r="Y53" s="522">
        <f>'Fiche Données'!L61</f>
        <v>0</v>
      </c>
      <c r="Z53" s="522">
        <f>'Fiche Données'!M61</f>
        <v>0</v>
      </c>
      <c r="AA53" s="522">
        <f>'Fiche Données'!N61</f>
        <v>0</v>
      </c>
      <c r="AB53" s="522">
        <f>'Fiche Données'!O61</f>
        <v>0</v>
      </c>
      <c r="AC53" s="522">
        <f>'Fiche Données'!P61</f>
        <v>0</v>
      </c>
      <c r="AD53" s="522">
        <f>'Fiche Données'!Q61</f>
        <v>0</v>
      </c>
      <c r="AE53" s="522">
        <f>'Fiche Données'!R61</f>
        <v>0</v>
      </c>
      <c r="AF53" s="522">
        <f>'Fiche Données'!S61</f>
        <v>0</v>
      </c>
      <c r="AG53" s="522">
        <f>'Fiche Données'!T61</f>
        <v>0</v>
      </c>
      <c r="AH53" s="522">
        <f>'Fiche Données'!U61</f>
        <v>0</v>
      </c>
      <c r="AI53" s="522">
        <f>'Fiche Données'!V61</f>
        <v>0</v>
      </c>
      <c r="AJ53" s="522">
        <f>'Fiche Données'!W61</f>
        <v>0</v>
      </c>
      <c r="AK53" s="522">
        <f>'Fiche Données'!X61</f>
        <v>0</v>
      </c>
      <c r="AL53" s="522">
        <f>'Fiche Données'!Y61</f>
        <v>0</v>
      </c>
      <c r="AM53" s="522">
        <f>'Fiche Données'!Z61</f>
        <v>0</v>
      </c>
      <c r="AN53" s="522">
        <f>'Fiche Données'!AA61</f>
        <v>0</v>
      </c>
      <c r="AO53" s="522">
        <f>'Fiche Données'!AB61</f>
        <v>0</v>
      </c>
      <c r="AP53" s="522">
        <f>'Fiche Données'!AC61</f>
        <v>0</v>
      </c>
      <c r="AQ53" s="522">
        <f>'Fiche Données'!AD61</f>
        <v>0</v>
      </c>
      <c r="AR53" s="522">
        <f>'Fiche Données'!AE61</f>
        <v>0</v>
      </c>
      <c r="AS53" s="522">
        <f>'Fiche Données'!AF61</f>
        <v>0</v>
      </c>
      <c r="AT53" s="522">
        <f>'Fiche Données'!AG61</f>
        <v>0</v>
      </c>
      <c r="AU53" s="522">
        <f>'Fiche Données'!AH61</f>
        <v>0</v>
      </c>
      <c r="AV53" s="522">
        <f>'Fiche Données'!AI61</f>
        <v>0</v>
      </c>
      <c r="AW53" s="522">
        <f>'Fiche Données'!AJ61</f>
        <v>0</v>
      </c>
      <c r="AX53" s="522">
        <f>'Fiche Données'!AK61</f>
        <v>0</v>
      </c>
      <c r="AY53" s="522">
        <f>'Fiche Données'!AL61</f>
        <v>0</v>
      </c>
      <c r="AZ53" s="522">
        <f>'Fiche Données'!AM61</f>
        <v>0</v>
      </c>
      <c r="BA53" s="522">
        <f>'Fiche Données'!AN61</f>
        <v>0</v>
      </c>
      <c r="BB53" s="522">
        <f>'Fiche Données'!AO61</f>
        <v>0</v>
      </c>
      <c r="BC53" s="522">
        <f>'Fiche Données'!AP61</f>
        <v>0</v>
      </c>
      <c r="BD53" s="522">
        <f>'Fiche Données'!AQ61</f>
        <v>0</v>
      </c>
      <c r="BE53" s="522">
        <f>'Fiche Données'!AR61</f>
        <v>0</v>
      </c>
      <c r="BF53" s="522">
        <f>'Fiche Données'!AS61</f>
        <v>0</v>
      </c>
      <c r="BG53" s="522">
        <f>'Fiche Données'!AT61</f>
        <v>0</v>
      </c>
      <c r="BH53" s="522">
        <f>'Fiche Données'!AU61</f>
        <v>0</v>
      </c>
      <c r="BI53" s="522">
        <f>'Fiche Données'!AV61</f>
        <v>0</v>
      </c>
      <c r="BJ53" s="522">
        <f>'Fiche Données'!AW61</f>
        <v>0</v>
      </c>
      <c r="BK53" s="522">
        <f>'Fiche Données'!AX61</f>
        <v>0</v>
      </c>
      <c r="BL53" s="522">
        <f>'Fiche Données'!AY61</f>
        <v>0</v>
      </c>
      <c r="BM53" s="522">
        <f>'Fiche Données'!AZ61</f>
        <v>0</v>
      </c>
      <c r="BN53" s="522">
        <f>'Fiche Données'!BA61</f>
        <v>0</v>
      </c>
      <c r="BO53" s="522">
        <f>'Fiche Données'!BB61</f>
        <v>0</v>
      </c>
      <c r="BP53" s="522">
        <f>'Fiche Données'!BC61</f>
        <v>0</v>
      </c>
      <c r="BQ53" s="522">
        <f>'Fiche Données'!BD61</f>
        <v>0</v>
      </c>
      <c r="BR53" s="522">
        <f>'Fiche Données'!BE61</f>
        <v>0</v>
      </c>
      <c r="BS53" s="522">
        <f>'Fiche Données'!BF61</f>
        <v>0</v>
      </c>
      <c r="BT53" s="522">
        <f>'Fiche Données'!BG61</f>
        <v>0</v>
      </c>
      <c r="BU53" s="522">
        <f>'Fiche Données'!BH61</f>
        <v>0</v>
      </c>
      <c r="BV53" s="522">
        <f>'Fiche Données'!BI61</f>
        <v>0</v>
      </c>
      <c r="BW53" s="522">
        <f>'Fiche Données'!BJ61</f>
        <v>0</v>
      </c>
      <c r="BX53" s="522">
        <f>'Fiche Données'!BK61</f>
        <v>0</v>
      </c>
      <c r="BY53" s="522">
        <f>'Fiche Données'!BL61</f>
        <v>0</v>
      </c>
      <c r="BZ53" s="522">
        <f>'Fiche Données'!BM61</f>
        <v>0</v>
      </c>
      <c r="CA53" s="522">
        <f>'Fiche Données'!BN61</f>
        <v>0</v>
      </c>
      <c r="CB53" s="522">
        <f>'Fiche Données'!BO61</f>
        <v>0</v>
      </c>
      <c r="CC53" s="522">
        <f>'Fiche Données'!BP61</f>
        <v>0</v>
      </c>
      <c r="CD53" s="522">
        <f>'Fiche Données'!BQ61</f>
        <v>0</v>
      </c>
      <c r="CE53" s="522">
        <f>'Fiche Données'!BR61</f>
        <v>0</v>
      </c>
      <c r="CF53" s="522">
        <f>'Fiche Données'!BS61</f>
        <v>0</v>
      </c>
      <c r="CG53" s="522">
        <f>'Fiche Données'!BT61</f>
        <v>0</v>
      </c>
      <c r="CH53" s="522">
        <f>'Fiche Données'!BU61</f>
        <v>0</v>
      </c>
      <c r="CI53" s="522">
        <f>'Fiche Données'!BV61</f>
        <v>0</v>
      </c>
      <c r="CJ53" s="522">
        <f>'Fiche Données'!BW61</f>
        <v>0</v>
      </c>
      <c r="CK53" s="522">
        <f>'Fiche Données'!BX61</f>
        <v>0</v>
      </c>
      <c r="CL53" s="522">
        <f>'Fiche Données'!BY61</f>
        <v>0</v>
      </c>
      <c r="CM53" s="522">
        <f>'Fiche Données'!BZ61</f>
        <v>0</v>
      </c>
      <c r="CN53" s="522">
        <f>'Fiche Données'!CA61</f>
        <v>0</v>
      </c>
      <c r="CO53" s="522">
        <f>'Fiche Données'!CB61</f>
        <v>0</v>
      </c>
      <c r="CP53" s="522">
        <f>'Fiche Données'!CC61</f>
        <v>0</v>
      </c>
      <c r="CQ53" s="522">
        <f>'Fiche Données'!CD61</f>
        <v>0</v>
      </c>
      <c r="CR53" s="522">
        <f>'Fiche Données'!CE61</f>
        <v>0</v>
      </c>
      <c r="CS53" s="522">
        <f>'Fiche Données'!CF61</f>
        <v>0</v>
      </c>
      <c r="CT53" s="522">
        <f>'Fiche Données'!CG61</f>
        <v>0</v>
      </c>
      <c r="CU53" s="522">
        <f>'Fiche Données'!CH61</f>
        <v>0</v>
      </c>
      <c r="CV53" s="522">
        <f>'Fiche Données'!CI61</f>
        <v>0</v>
      </c>
      <c r="CW53" s="522">
        <f>'Fiche Données'!CJ61</f>
        <v>0</v>
      </c>
      <c r="CX53" s="522">
        <f>'Fiche Données'!CK61</f>
        <v>0</v>
      </c>
      <c r="CY53" s="522">
        <f>'Fiche Données'!CL61</f>
        <v>0</v>
      </c>
      <c r="CZ53" s="522">
        <f>'Fiche Données'!CM61</f>
        <v>0</v>
      </c>
      <c r="DA53" s="522">
        <f>'Fiche Données'!CN61</f>
        <v>0</v>
      </c>
      <c r="DB53" s="522">
        <f>'Fiche Données'!CO61</f>
        <v>0</v>
      </c>
      <c r="DC53" s="522">
        <f>'Fiche Données'!CP61</f>
        <v>0</v>
      </c>
      <c r="DD53" s="522">
        <f>'Fiche Données'!CQ61</f>
        <v>0</v>
      </c>
      <c r="DE53" s="522">
        <f>'Fiche Données'!CR61</f>
        <v>0</v>
      </c>
      <c r="DF53" s="522">
        <f>'Fiche Données'!CS61</f>
        <v>0</v>
      </c>
      <c r="DG53" s="522">
        <f>'Fiche Données'!CT61</f>
        <v>0</v>
      </c>
      <c r="DH53" s="522">
        <f>'Fiche Données'!CU61</f>
        <v>0</v>
      </c>
      <c r="DI53" s="522">
        <f>'Fiche Données'!CV61</f>
        <v>0</v>
      </c>
      <c r="DJ53" s="522">
        <f>'Fiche Données'!CW61</f>
        <v>0</v>
      </c>
      <c r="DK53" s="522">
        <f>'Fiche Données'!CX61</f>
        <v>0</v>
      </c>
      <c r="DL53" s="522">
        <f>'Fiche Données'!CY61</f>
        <v>0</v>
      </c>
      <c r="DM53" s="522">
        <f>'Fiche Données'!CZ61</f>
        <v>0</v>
      </c>
      <c r="DN53" s="522">
        <f>'Fiche Données'!DA61</f>
        <v>0</v>
      </c>
      <c r="DO53" s="522">
        <f>'Fiche Données'!DB61</f>
        <v>0</v>
      </c>
      <c r="DP53" s="522">
        <f>'Fiche Données'!DC61</f>
        <v>0</v>
      </c>
      <c r="DQ53" s="522">
        <f>'Fiche Données'!DD61</f>
        <v>0</v>
      </c>
      <c r="DR53" s="522">
        <f>'Fiche Données'!DE61</f>
        <v>0</v>
      </c>
      <c r="DS53" s="522">
        <f>'Fiche Données'!DF61</f>
        <v>0</v>
      </c>
      <c r="DT53" s="522">
        <f>'Fiche Données'!DG61</f>
        <v>0</v>
      </c>
      <c r="DU53" s="522">
        <f>'Fiche Données'!DH61</f>
        <v>0</v>
      </c>
      <c r="DV53" s="522">
        <f>'Fiche Données'!DI61</f>
        <v>0</v>
      </c>
      <c r="DW53" s="522">
        <f>'Fiche Données'!DJ61</f>
        <v>0</v>
      </c>
      <c r="DX53" s="522">
        <f>'Fiche Données'!DK61</f>
        <v>0</v>
      </c>
      <c r="DY53" s="522">
        <f>'Fiche Données'!DL61</f>
        <v>0</v>
      </c>
      <c r="DZ53" s="522">
        <f>'Fiche Données'!DM61</f>
        <v>0</v>
      </c>
      <c r="EA53" s="522">
        <f>'Fiche Données'!DN61</f>
        <v>0</v>
      </c>
      <c r="EB53" s="522">
        <f>'Fiche Données'!DO61</f>
        <v>0</v>
      </c>
      <c r="EC53" s="522">
        <f>'Fiche Données'!DP61</f>
        <v>0</v>
      </c>
      <c r="ED53" s="522">
        <f>'Fiche Données'!DQ61</f>
        <v>0</v>
      </c>
      <c r="EE53" s="522">
        <f>'Fiche Données'!DR61</f>
        <v>0</v>
      </c>
      <c r="EF53" s="522">
        <f>'Fiche Données'!DS61</f>
        <v>0</v>
      </c>
      <c r="EG53" s="522">
        <f>'Fiche Données'!DT61</f>
        <v>0</v>
      </c>
      <c r="EH53" s="522">
        <f>'Fiche Données'!DU61</f>
        <v>0</v>
      </c>
      <c r="EI53" s="522">
        <f>'Fiche Données'!DV61</f>
        <v>0</v>
      </c>
      <c r="EJ53" s="522">
        <f>'Fiche Données'!DW61</f>
        <v>0</v>
      </c>
      <c r="EK53" s="522">
        <f>'Fiche Données'!DX61</f>
        <v>0</v>
      </c>
      <c r="EL53" s="522">
        <f>'Fiche Données'!DY61</f>
        <v>0</v>
      </c>
      <c r="EM53" s="522">
        <f>'Fiche Données'!DZ61</f>
        <v>0</v>
      </c>
      <c r="EN53" s="522">
        <f>'Fiche Données'!EA61</f>
        <v>0</v>
      </c>
      <c r="EO53" s="522">
        <f>'Fiche Données'!EB61</f>
        <v>0</v>
      </c>
      <c r="EP53" s="522">
        <f>'Fiche Données'!EC61</f>
        <v>0</v>
      </c>
      <c r="EQ53" s="522">
        <f>'Fiche Données'!ED61</f>
        <v>0</v>
      </c>
      <c r="ER53" s="522">
        <f>'Fiche Données'!EE61</f>
        <v>0</v>
      </c>
      <c r="ES53" s="522">
        <f>'Fiche Données'!EF61</f>
        <v>0</v>
      </c>
      <c r="ET53" s="522">
        <f>'Fiche Données'!EG61</f>
        <v>0</v>
      </c>
      <c r="EU53" s="522">
        <f>'Fiche Données'!EH61</f>
        <v>0</v>
      </c>
      <c r="EV53" s="525">
        <f>'Fiche Données'!EI61</f>
        <v>0</v>
      </c>
    </row>
    <row r="54" spans="1:152" ht="22.5" customHeight="1" x14ac:dyDescent="0.25">
      <c r="A54" s="565"/>
      <c r="B54" s="565"/>
      <c r="C54" s="565"/>
      <c r="D54" s="565"/>
      <c r="E54" s="565"/>
      <c r="F54" s="565"/>
      <c r="G54" s="565"/>
      <c r="H54" s="565"/>
      <c r="I54" s="565"/>
      <c r="J54" s="565"/>
      <c r="K54" s="565"/>
      <c r="L54" s="565"/>
      <c r="O54" s="715"/>
      <c r="P54" s="716"/>
      <c r="Q54" s="721" t="s">
        <v>269</v>
      </c>
      <c r="R54" s="722"/>
      <c r="S54" s="537">
        <f t="shared" si="0"/>
        <v>0</v>
      </c>
      <c r="T54" s="534">
        <f>'Fiche Données'!G62</f>
        <v>0</v>
      </c>
      <c r="U54" s="522">
        <f>'Fiche Données'!H62</f>
        <v>0</v>
      </c>
      <c r="V54" s="522">
        <f>'Fiche Données'!I62</f>
        <v>0</v>
      </c>
      <c r="W54" s="522">
        <f>'Fiche Données'!J62</f>
        <v>0</v>
      </c>
      <c r="X54" s="522">
        <f>'Fiche Données'!K62</f>
        <v>0</v>
      </c>
      <c r="Y54" s="522">
        <f>'Fiche Données'!L62</f>
        <v>0</v>
      </c>
      <c r="Z54" s="522">
        <f>'Fiche Données'!M62</f>
        <v>0</v>
      </c>
      <c r="AA54" s="522">
        <f>'Fiche Données'!N62</f>
        <v>0</v>
      </c>
      <c r="AB54" s="522">
        <f>'Fiche Données'!O62</f>
        <v>0</v>
      </c>
      <c r="AC54" s="522">
        <f>'Fiche Données'!P62</f>
        <v>0</v>
      </c>
      <c r="AD54" s="522">
        <f>'Fiche Données'!Q62</f>
        <v>0</v>
      </c>
      <c r="AE54" s="522">
        <f>'Fiche Données'!R62</f>
        <v>0</v>
      </c>
      <c r="AF54" s="522">
        <f>'Fiche Données'!S62</f>
        <v>0</v>
      </c>
      <c r="AG54" s="522">
        <f>'Fiche Données'!T62</f>
        <v>0</v>
      </c>
      <c r="AH54" s="522">
        <f>'Fiche Données'!U62</f>
        <v>0</v>
      </c>
      <c r="AI54" s="522">
        <f>'Fiche Données'!V62</f>
        <v>0</v>
      </c>
      <c r="AJ54" s="522">
        <f>'Fiche Données'!W62</f>
        <v>0</v>
      </c>
      <c r="AK54" s="522">
        <f>'Fiche Données'!X62</f>
        <v>0</v>
      </c>
      <c r="AL54" s="522">
        <f>'Fiche Données'!Y62</f>
        <v>0</v>
      </c>
      <c r="AM54" s="522">
        <f>'Fiche Données'!Z62</f>
        <v>0</v>
      </c>
      <c r="AN54" s="522">
        <f>'Fiche Données'!AA62</f>
        <v>0</v>
      </c>
      <c r="AO54" s="522">
        <f>'Fiche Données'!AB62</f>
        <v>0</v>
      </c>
      <c r="AP54" s="522">
        <f>'Fiche Données'!AC62</f>
        <v>0</v>
      </c>
      <c r="AQ54" s="522">
        <f>'Fiche Données'!AD62</f>
        <v>0</v>
      </c>
      <c r="AR54" s="522">
        <f>'Fiche Données'!AE62</f>
        <v>0</v>
      </c>
      <c r="AS54" s="522">
        <f>'Fiche Données'!AF62</f>
        <v>0</v>
      </c>
      <c r="AT54" s="522">
        <f>'Fiche Données'!AG62</f>
        <v>0</v>
      </c>
      <c r="AU54" s="522">
        <f>'Fiche Données'!AH62</f>
        <v>0</v>
      </c>
      <c r="AV54" s="522">
        <f>'Fiche Données'!AI62</f>
        <v>0</v>
      </c>
      <c r="AW54" s="522">
        <f>'Fiche Données'!AJ62</f>
        <v>0</v>
      </c>
      <c r="AX54" s="522">
        <f>'Fiche Données'!AK62</f>
        <v>0</v>
      </c>
      <c r="AY54" s="522">
        <f>'Fiche Données'!AL62</f>
        <v>0</v>
      </c>
      <c r="AZ54" s="522">
        <f>'Fiche Données'!AM62</f>
        <v>0</v>
      </c>
      <c r="BA54" s="522">
        <f>'Fiche Données'!AN62</f>
        <v>0</v>
      </c>
      <c r="BB54" s="522">
        <f>'Fiche Données'!AO62</f>
        <v>0</v>
      </c>
      <c r="BC54" s="522">
        <f>'Fiche Données'!AP62</f>
        <v>0</v>
      </c>
      <c r="BD54" s="522">
        <f>'Fiche Données'!AQ62</f>
        <v>0</v>
      </c>
      <c r="BE54" s="522">
        <f>'Fiche Données'!AR62</f>
        <v>0</v>
      </c>
      <c r="BF54" s="522">
        <f>'Fiche Données'!AS62</f>
        <v>0</v>
      </c>
      <c r="BG54" s="522">
        <f>'Fiche Données'!AT62</f>
        <v>0</v>
      </c>
      <c r="BH54" s="522">
        <f>'Fiche Données'!AU62</f>
        <v>0</v>
      </c>
      <c r="BI54" s="522">
        <f>'Fiche Données'!AV62</f>
        <v>0</v>
      </c>
      <c r="BJ54" s="522">
        <f>'Fiche Données'!AW62</f>
        <v>0</v>
      </c>
      <c r="BK54" s="522">
        <f>'Fiche Données'!AX62</f>
        <v>0</v>
      </c>
      <c r="BL54" s="522">
        <f>'Fiche Données'!AY62</f>
        <v>0</v>
      </c>
      <c r="BM54" s="522">
        <f>'Fiche Données'!AZ62</f>
        <v>0</v>
      </c>
      <c r="BN54" s="522">
        <f>'Fiche Données'!BA62</f>
        <v>0</v>
      </c>
      <c r="BO54" s="522">
        <f>'Fiche Données'!BB62</f>
        <v>0</v>
      </c>
      <c r="BP54" s="522">
        <f>'Fiche Données'!BC62</f>
        <v>0</v>
      </c>
      <c r="BQ54" s="522">
        <f>'Fiche Données'!BD62</f>
        <v>0</v>
      </c>
      <c r="BR54" s="522">
        <f>'Fiche Données'!BE62</f>
        <v>0</v>
      </c>
      <c r="BS54" s="522">
        <f>'Fiche Données'!BF62</f>
        <v>0</v>
      </c>
      <c r="BT54" s="522">
        <f>'Fiche Données'!BG62</f>
        <v>0</v>
      </c>
      <c r="BU54" s="522">
        <f>'Fiche Données'!BH62</f>
        <v>0</v>
      </c>
      <c r="BV54" s="522">
        <f>'Fiche Données'!BI62</f>
        <v>0</v>
      </c>
      <c r="BW54" s="522">
        <f>'Fiche Données'!BJ62</f>
        <v>0</v>
      </c>
      <c r="BX54" s="522">
        <f>'Fiche Données'!BK62</f>
        <v>0</v>
      </c>
      <c r="BY54" s="522">
        <f>'Fiche Données'!BL62</f>
        <v>0</v>
      </c>
      <c r="BZ54" s="522">
        <f>'Fiche Données'!BM62</f>
        <v>0</v>
      </c>
      <c r="CA54" s="522">
        <f>'Fiche Données'!BN62</f>
        <v>0</v>
      </c>
      <c r="CB54" s="522">
        <f>'Fiche Données'!BO62</f>
        <v>0</v>
      </c>
      <c r="CC54" s="522">
        <f>'Fiche Données'!BP62</f>
        <v>0</v>
      </c>
      <c r="CD54" s="522">
        <f>'Fiche Données'!BQ62</f>
        <v>0</v>
      </c>
      <c r="CE54" s="522">
        <f>'Fiche Données'!BR62</f>
        <v>0</v>
      </c>
      <c r="CF54" s="522">
        <f>'Fiche Données'!BS62</f>
        <v>0</v>
      </c>
      <c r="CG54" s="522">
        <f>'Fiche Données'!BT62</f>
        <v>0</v>
      </c>
      <c r="CH54" s="522">
        <f>'Fiche Données'!BU62</f>
        <v>0</v>
      </c>
      <c r="CI54" s="522">
        <f>'Fiche Données'!BV62</f>
        <v>0</v>
      </c>
      <c r="CJ54" s="522">
        <f>'Fiche Données'!BW62</f>
        <v>0</v>
      </c>
      <c r="CK54" s="522">
        <f>'Fiche Données'!BX62</f>
        <v>0</v>
      </c>
      <c r="CL54" s="522">
        <f>'Fiche Données'!BY62</f>
        <v>0</v>
      </c>
      <c r="CM54" s="522">
        <f>'Fiche Données'!BZ62</f>
        <v>0</v>
      </c>
      <c r="CN54" s="522">
        <f>'Fiche Données'!CA62</f>
        <v>0</v>
      </c>
      <c r="CO54" s="522">
        <f>'Fiche Données'!CB62</f>
        <v>0</v>
      </c>
      <c r="CP54" s="522">
        <f>'Fiche Données'!CC62</f>
        <v>0</v>
      </c>
      <c r="CQ54" s="522">
        <f>'Fiche Données'!CD62</f>
        <v>0</v>
      </c>
      <c r="CR54" s="522">
        <f>'Fiche Données'!CE62</f>
        <v>0</v>
      </c>
      <c r="CS54" s="522">
        <f>'Fiche Données'!CF62</f>
        <v>0</v>
      </c>
      <c r="CT54" s="522">
        <f>'Fiche Données'!CG62</f>
        <v>0</v>
      </c>
      <c r="CU54" s="522">
        <f>'Fiche Données'!CH62</f>
        <v>0</v>
      </c>
      <c r="CV54" s="522">
        <f>'Fiche Données'!CI62</f>
        <v>0</v>
      </c>
      <c r="CW54" s="522">
        <f>'Fiche Données'!CJ62</f>
        <v>0</v>
      </c>
      <c r="CX54" s="522">
        <f>'Fiche Données'!CK62</f>
        <v>0</v>
      </c>
      <c r="CY54" s="522">
        <f>'Fiche Données'!CL62</f>
        <v>0</v>
      </c>
      <c r="CZ54" s="522">
        <f>'Fiche Données'!CM62</f>
        <v>0</v>
      </c>
      <c r="DA54" s="522">
        <f>'Fiche Données'!CN62</f>
        <v>0</v>
      </c>
      <c r="DB54" s="522">
        <f>'Fiche Données'!CO62</f>
        <v>0</v>
      </c>
      <c r="DC54" s="522">
        <f>'Fiche Données'!CP62</f>
        <v>0</v>
      </c>
      <c r="DD54" s="522">
        <f>'Fiche Données'!CQ62</f>
        <v>0</v>
      </c>
      <c r="DE54" s="522">
        <f>'Fiche Données'!CR62</f>
        <v>0</v>
      </c>
      <c r="DF54" s="522">
        <f>'Fiche Données'!CS62</f>
        <v>0</v>
      </c>
      <c r="DG54" s="522">
        <f>'Fiche Données'!CT62</f>
        <v>0</v>
      </c>
      <c r="DH54" s="522">
        <f>'Fiche Données'!CU62</f>
        <v>0</v>
      </c>
      <c r="DI54" s="522">
        <f>'Fiche Données'!CV62</f>
        <v>0</v>
      </c>
      <c r="DJ54" s="522">
        <f>'Fiche Données'!CW62</f>
        <v>0</v>
      </c>
      <c r="DK54" s="522">
        <f>'Fiche Données'!CX62</f>
        <v>0</v>
      </c>
      <c r="DL54" s="522">
        <f>'Fiche Données'!CY62</f>
        <v>0</v>
      </c>
      <c r="DM54" s="522">
        <f>'Fiche Données'!CZ62</f>
        <v>0</v>
      </c>
      <c r="DN54" s="522">
        <f>'Fiche Données'!DA62</f>
        <v>0</v>
      </c>
      <c r="DO54" s="522">
        <f>'Fiche Données'!DB62</f>
        <v>0</v>
      </c>
      <c r="DP54" s="522">
        <f>'Fiche Données'!DC62</f>
        <v>0</v>
      </c>
      <c r="DQ54" s="522">
        <f>'Fiche Données'!DD62</f>
        <v>0</v>
      </c>
      <c r="DR54" s="522">
        <f>'Fiche Données'!DE62</f>
        <v>0</v>
      </c>
      <c r="DS54" s="522">
        <f>'Fiche Données'!DF62</f>
        <v>0</v>
      </c>
      <c r="DT54" s="522">
        <f>'Fiche Données'!DG62</f>
        <v>0</v>
      </c>
      <c r="DU54" s="522">
        <f>'Fiche Données'!DH62</f>
        <v>0</v>
      </c>
      <c r="DV54" s="522">
        <f>'Fiche Données'!DI62</f>
        <v>0</v>
      </c>
      <c r="DW54" s="522">
        <f>'Fiche Données'!DJ62</f>
        <v>0</v>
      </c>
      <c r="DX54" s="522">
        <f>'Fiche Données'!DK62</f>
        <v>0</v>
      </c>
      <c r="DY54" s="522">
        <f>'Fiche Données'!DL62</f>
        <v>0</v>
      </c>
      <c r="DZ54" s="522">
        <f>'Fiche Données'!DM62</f>
        <v>0</v>
      </c>
      <c r="EA54" s="522">
        <f>'Fiche Données'!DN62</f>
        <v>0</v>
      </c>
      <c r="EB54" s="522">
        <f>'Fiche Données'!DO62</f>
        <v>0</v>
      </c>
      <c r="EC54" s="522">
        <f>'Fiche Données'!DP62</f>
        <v>0</v>
      </c>
      <c r="ED54" s="522">
        <f>'Fiche Données'!DQ62</f>
        <v>0</v>
      </c>
      <c r="EE54" s="522">
        <f>'Fiche Données'!DR62</f>
        <v>0</v>
      </c>
      <c r="EF54" s="522">
        <f>'Fiche Données'!DS62</f>
        <v>0</v>
      </c>
      <c r="EG54" s="522">
        <f>'Fiche Données'!DT62</f>
        <v>0</v>
      </c>
      <c r="EH54" s="522">
        <f>'Fiche Données'!DU62</f>
        <v>0</v>
      </c>
      <c r="EI54" s="522">
        <f>'Fiche Données'!DV62</f>
        <v>0</v>
      </c>
      <c r="EJ54" s="522">
        <f>'Fiche Données'!DW62</f>
        <v>0</v>
      </c>
      <c r="EK54" s="522">
        <f>'Fiche Données'!DX62</f>
        <v>0</v>
      </c>
      <c r="EL54" s="522">
        <f>'Fiche Données'!DY62</f>
        <v>0</v>
      </c>
      <c r="EM54" s="522">
        <f>'Fiche Données'!DZ62</f>
        <v>0</v>
      </c>
      <c r="EN54" s="522">
        <f>'Fiche Données'!EA62</f>
        <v>0</v>
      </c>
      <c r="EO54" s="522">
        <f>'Fiche Données'!EB62</f>
        <v>0</v>
      </c>
      <c r="EP54" s="522">
        <f>'Fiche Données'!EC62</f>
        <v>0</v>
      </c>
      <c r="EQ54" s="522">
        <f>'Fiche Données'!ED62</f>
        <v>0</v>
      </c>
      <c r="ER54" s="522">
        <f>'Fiche Données'!EE62</f>
        <v>0</v>
      </c>
      <c r="ES54" s="522">
        <f>'Fiche Données'!EF62</f>
        <v>0</v>
      </c>
      <c r="ET54" s="522">
        <f>'Fiche Données'!EG62</f>
        <v>0</v>
      </c>
      <c r="EU54" s="522">
        <f>'Fiche Données'!EH62</f>
        <v>0</v>
      </c>
      <c r="EV54" s="525">
        <f>'Fiche Données'!EI62</f>
        <v>0</v>
      </c>
    </row>
    <row r="55" spans="1:152" ht="22.5" customHeight="1" thickBot="1" x14ac:dyDescent="0.3">
      <c r="A55" s="565"/>
      <c r="B55" s="565"/>
      <c r="C55" s="565"/>
      <c r="D55" s="565"/>
      <c r="E55" s="565"/>
      <c r="F55" s="565"/>
      <c r="G55" s="565"/>
      <c r="H55" s="565"/>
      <c r="I55" s="565"/>
      <c r="J55" s="565"/>
      <c r="K55" s="565"/>
      <c r="L55" s="565"/>
      <c r="O55" s="717"/>
      <c r="P55" s="718"/>
      <c r="Q55" s="711" t="s">
        <v>185</v>
      </c>
      <c r="R55" s="712"/>
      <c r="S55" s="537">
        <f t="shared" si="0"/>
        <v>0</v>
      </c>
      <c r="T55" s="534">
        <f>'Fiche Données'!G63</f>
        <v>0</v>
      </c>
      <c r="U55" s="522">
        <f>'Fiche Données'!H63</f>
        <v>0</v>
      </c>
      <c r="V55" s="522">
        <f>'Fiche Données'!I63</f>
        <v>0</v>
      </c>
      <c r="W55" s="522">
        <f>'Fiche Données'!J63</f>
        <v>0</v>
      </c>
      <c r="X55" s="522">
        <f>'Fiche Données'!K63</f>
        <v>0</v>
      </c>
      <c r="Y55" s="522">
        <f>'Fiche Données'!L63</f>
        <v>0</v>
      </c>
      <c r="Z55" s="522">
        <f>'Fiche Données'!M63</f>
        <v>0</v>
      </c>
      <c r="AA55" s="522">
        <f>'Fiche Données'!N63</f>
        <v>0</v>
      </c>
      <c r="AB55" s="522">
        <f>'Fiche Données'!O63</f>
        <v>0</v>
      </c>
      <c r="AC55" s="522">
        <f>'Fiche Données'!P63</f>
        <v>0</v>
      </c>
      <c r="AD55" s="522">
        <f>'Fiche Données'!Q63</f>
        <v>0</v>
      </c>
      <c r="AE55" s="522">
        <f>'Fiche Données'!R63</f>
        <v>0</v>
      </c>
      <c r="AF55" s="522">
        <f>'Fiche Données'!S63</f>
        <v>0</v>
      </c>
      <c r="AG55" s="522">
        <f>'Fiche Données'!T63</f>
        <v>0</v>
      </c>
      <c r="AH55" s="522">
        <f>'Fiche Données'!U63</f>
        <v>0</v>
      </c>
      <c r="AI55" s="522">
        <f>'Fiche Données'!V63</f>
        <v>0</v>
      </c>
      <c r="AJ55" s="522">
        <f>'Fiche Données'!W63</f>
        <v>0</v>
      </c>
      <c r="AK55" s="522">
        <f>'Fiche Données'!X63</f>
        <v>0</v>
      </c>
      <c r="AL55" s="522">
        <f>'Fiche Données'!Y63</f>
        <v>0</v>
      </c>
      <c r="AM55" s="522">
        <f>'Fiche Données'!Z63</f>
        <v>0</v>
      </c>
      <c r="AN55" s="522">
        <f>'Fiche Données'!AA63</f>
        <v>0</v>
      </c>
      <c r="AO55" s="522">
        <f>'Fiche Données'!AB63</f>
        <v>0</v>
      </c>
      <c r="AP55" s="522">
        <f>'Fiche Données'!AC63</f>
        <v>0</v>
      </c>
      <c r="AQ55" s="522">
        <f>'Fiche Données'!AD63</f>
        <v>0</v>
      </c>
      <c r="AR55" s="522">
        <f>'Fiche Données'!AE63</f>
        <v>0</v>
      </c>
      <c r="AS55" s="522">
        <f>'Fiche Données'!AF63</f>
        <v>0</v>
      </c>
      <c r="AT55" s="522">
        <f>'Fiche Données'!AG63</f>
        <v>0</v>
      </c>
      <c r="AU55" s="522">
        <f>'Fiche Données'!AH63</f>
        <v>0</v>
      </c>
      <c r="AV55" s="522">
        <f>'Fiche Données'!AI63</f>
        <v>0</v>
      </c>
      <c r="AW55" s="522">
        <f>'Fiche Données'!AJ63</f>
        <v>0</v>
      </c>
      <c r="AX55" s="522">
        <f>'Fiche Données'!AK63</f>
        <v>0</v>
      </c>
      <c r="AY55" s="522">
        <f>'Fiche Données'!AL63</f>
        <v>0</v>
      </c>
      <c r="AZ55" s="522">
        <f>'Fiche Données'!AM63</f>
        <v>0</v>
      </c>
      <c r="BA55" s="522">
        <f>'Fiche Données'!AN63</f>
        <v>0</v>
      </c>
      <c r="BB55" s="522">
        <f>'Fiche Données'!AO63</f>
        <v>0</v>
      </c>
      <c r="BC55" s="522">
        <f>'Fiche Données'!AP63</f>
        <v>0</v>
      </c>
      <c r="BD55" s="522">
        <f>'Fiche Données'!AQ63</f>
        <v>0</v>
      </c>
      <c r="BE55" s="522">
        <f>'Fiche Données'!AR63</f>
        <v>0</v>
      </c>
      <c r="BF55" s="522">
        <f>'Fiche Données'!AS63</f>
        <v>0</v>
      </c>
      <c r="BG55" s="522">
        <f>'Fiche Données'!AT63</f>
        <v>0</v>
      </c>
      <c r="BH55" s="522">
        <f>'Fiche Données'!AU63</f>
        <v>0</v>
      </c>
      <c r="BI55" s="522">
        <f>'Fiche Données'!AV63</f>
        <v>0</v>
      </c>
      <c r="BJ55" s="522">
        <f>'Fiche Données'!AW63</f>
        <v>0</v>
      </c>
      <c r="BK55" s="522">
        <f>'Fiche Données'!AX63</f>
        <v>0</v>
      </c>
      <c r="BL55" s="522">
        <f>'Fiche Données'!AY63</f>
        <v>0</v>
      </c>
      <c r="BM55" s="522">
        <f>'Fiche Données'!AZ63</f>
        <v>0</v>
      </c>
      <c r="BN55" s="522">
        <f>'Fiche Données'!BA63</f>
        <v>0</v>
      </c>
      <c r="BO55" s="522">
        <f>'Fiche Données'!BB63</f>
        <v>0</v>
      </c>
      <c r="BP55" s="522">
        <f>'Fiche Données'!BC63</f>
        <v>0</v>
      </c>
      <c r="BQ55" s="522">
        <f>'Fiche Données'!BD63</f>
        <v>0</v>
      </c>
      <c r="BR55" s="522">
        <f>'Fiche Données'!BE63</f>
        <v>0</v>
      </c>
      <c r="BS55" s="522">
        <f>'Fiche Données'!BF63</f>
        <v>0</v>
      </c>
      <c r="BT55" s="522">
        <f>'Fiche Données'!BG63</f>
        <v>0</v>
      </c>
      <c r="BU55" s="522">
        <f>'Fiche Données'!BH63</f>
        <v>0</v>
      </c>
      <c r="BV55" s="522">
        <f>'Fiche Données'!BI63</f>
        <v>0</v>
      </c>
      <c r="BW55" s="522">
        <f>'Fiche Données'!BJ63</f>
        <v>0</v>
      </c>
      <c r="BX55" s="522">
        <f>'Fiche Données'!BK63</f>
        <v>0</v>
      </c>
      <c r="BY55" s="522">
        <f>'Fiche Données'!BL63</f>
        <v>0</v>
      </c>
      <c r="BZ55" s="522">
        <f>'Fiche Données'!BM63</f>
        <v>0</v>
      </c>
      <c r="CA55" s="522">
        <f>'Fiche Données'!BN63</f>
        <v>0</v>
      </c>
      <c r="CB55" s="522">
        <f>'Fiche Données'!BO63</f>
        <v>0</v>
      </c>
      <c r="CC55" s="522">
        <f>'Fiche Données'!BP63</f>
        <v>0</v>
      </c>
      <c r="CD55" s="522">
        <f>'Fiche Données'!BQ63</f>
        <v>0</v>
      </c>
      <c r="CE55" s="522">
        <f>'Fiche Données'!BR63</f>
        <v>0</v>
      </c>
      <c r="CF55" s="522">
        <f>'Fiche Données'!BS63</f>
        <v>0</v>
      </c>
      <c r="CG55" s="522">
        <f>'Fiche Données'!BT63</f>
        <v>0</v>
      </c>
      <c r="CH55" s="522">
        <f>'Fiche Données'!BU63</f>
        <v>0</v>
      </c>
      <c r="CI55" s="522">
        <f>'Fiche Données'!BV63</f>
        <v>0</v>
      </c>
      <c r="CJ55" s="522">
        <f>'Fiche Données'!BW63</f>
        <v>0</v>
      </c>
      <c r="CK55" s="522">
        <f>'Fiche Données'!BX63</f>
        <v>0</v>
      </c>
      <c r="CL55" s="522">
        <f>'Fiche Données'!BY63</f>
        <v>0</v>
      </c>
      <c r="CM55" s="522">
        <f>'Fiche Données'!BZ63</f>
        <v>0</v>
      </c>
      <c r="CN55" s="522">
        <f>'Fiche Données'!CA63</f>
        <v>0</v>
      </c>
      <c r="CO55" s="522">
        <f>'Fiche Données'!CB63</f>
        <v>0</v>
      </c>
      <c r="CP55" s="522">
        <f>'Fiche Données'!CC63</f>
        <v>0</v>
      </c>
      <c r="CQ55" s="522">
        <f>'Fiche Données'!CD63</f>
        <v>0</v>
      </c>
      <c r="CR55" s="522">
        <f>'Fiche Données'!CE63</f>
        <v>0</v>
      </c>
      <c r="CS55" s="522">
        <f>'Fiche Données'!CF63</f>
        <v>0</v>
      </c>
      <c r="CT55" s="522">
        <f>'Fiche Données'!CG63</f>
        <v>0</v>
      </c>
      <c r="CU55" s="522">
        <f>'Fiche Données'!CH63</f>
        <v>0</v>
      </c>
      <c r="CV55" s="522">
        <f>'Fiche Données'!CI63</f>
        <v>0</v>
      </c>
      <c r="CW55" s="522">
        <f>'Fiche Données'!CJ63</f>
        <v>0</v>
      </c>
      <c r="CX55" s="522">
        <f>'Fiche Données'!CK63</f>
        <v>0</v>
      </c>
      <c r="CY55" s="522">
        <f>'Fiche Données'!CL63</f>
        <v>0</v>
      </c>
      <c r="CZ55" s="522">
        <f>'Fiche Données'!CM63</f>
        <v>0</v>
      </c>
      <c r="DA55" s="522">
        <f>'Fiche Données'!CN63</f>
        <v>0</v>
      </c>
      <c r="DB55" s="522">
        <f>'Fiche Données'!CO63</f>
        <v>0</v>
      </c>
      <c r="DC55" s="522">
        <f>'Fiche Données'!CP63</f>
        <v>0</v>
      </c>
      <c r="DD55" s="522">
        <f>'Fiche Données'!CQ63</f>
        <v>0</v>
      </c>
      <c r="DE55" s="522">
        <f>'Fiche Données'!CR63</f>
        <v>0</v>
      </c>
      <c r="DF55" s="522">
        <f>'Fiche Données'!CS63</f>
        <v>0</v>
      </c>
      <c r="DG55" s="522">
        <f>'Fiche Données'!CT63</f>
        <v>0</v>
      </c>
      <c r="DH55" s="522">
        <f>'Fiche Données'!CU63</f>
        <v>0</v>
      </c>
      <c r="DI55" s="522">
        <f>'Fiche Données'!CV63</f>
        <v>0</v>
      </c>
      <c r="DJ55" s="522">
        <f>'Fiche Données'!CW63</f>
        <v>0</v>
      </c>
      <c r="DK55" s="522">
        <f>'Fiche Données'!CX63</f>
        <v>0</v>
      </c>
      <c r="DL55" s="522">
        <f>'Fiche Données'!CY63</f>
        <v>0</v>
      </c>
      <c r="DM55" s="522">
        <f>'Fiche Données'!CZ63</f>
        <v>0</v>
      </c>
      <c r="DN55" s="522">
        <f>'Fiche Données'!DA63</f>
        <v>0</v>
      </c>
      <c r="DO55" s="522">
        <f>'Fiche Données'!DB63</f>
        <v>0</v>
      </c>
      <c r="DP55" s="522">
        <f>'Fiche Données'!DC63</f>
        <v>0</v>
      </c>
      <c r="DQ55" s="522">
        <f>'Fiche Données'!DD63</f>
        <v>0</v>
      </c>
      <c r="DR55" s="522">
        <f>'Fiche Données'!DE63</f>
        <v>0</v>
      </c>
      <c r="DS55" s="522">
        <f>'Fiche Données'!DF63</f>
        <v>0</v>
      </c>
      <c r="DT55" s="522">
        <f>'Fiche Données'!DG63</f>
        <v>0</v>
      </c>
      <c r="DU55" s="522">
        <f>'Fiche Données'!DH63</f>
        <v>0</v>
      </c>
      <c r="DV55" s="522">
        <f>'Fiche Données'!DI63</f>
        <v>0</v>
      </c>
      <c r="DW55" s="522">
        <f>'Fiche Données'!DJ63</f>
        <v>0</v>
      </c>
      <c r="DX55" s="522">
        <f>'Fiche Données'!DK63</f>
        <v>0</v>
      </c>
      <c r="DY55" s="522">
        <f>'Fiche Données'!DL63</f>
        <v>0</v>
      </c>
      <c r="DZ55" s="522">
        <f>'Fiche Données'!DM63</f>
        <v>0</v>
      </c>
      <c r="EA55" s="522">
        <f>'Fiche Données'!DN63</f>
        <v>0</v>
      </c>
      <c r="EB55" s="522">
        <f>'Fiche Données'!DO63</f>
        <v>0</v>
      </c>
      <c r="EC55" s="522">
        <f>'Fiche Données'!DP63</f>
        <v>0</v>
      </c>
      <c r="ED55" s="522">
        <f>'Fiche Données'!DQ63</f>
        <v>0</v>
      </c>
      <c r="EE55" s="522">
        <f>'Fiche Données'!DR63</f>
        <v>0</v>
      </c>
      <c r="EF55" s="522">
        <f>'Fiche Données'!DS63</f>
        <v>0</v>
      </c>
      <c r="EG55" s="522">
        <f>'Fiche Données'!DT63</f>
        <v>0</v>
      </c>
      <c r="EH55" s="522">
        <f>'Fiche Données'!DU63</f>
        <v>0</v>
      </c>
      <c r="EI55" s="522">
        <f>'Fiche Données'!DV63</f>
        <v>0</v>
      </c>
      <c r="EJ55" s="522">
        <f>'Fiche Données'!DW63</f>
        <v>0</v>
      </c>
      <c r="EK55" s="522">
        <f>'Fiche Données'!DX63</f>
        <v>0</v>
      </c>
      <c r="EL55" s="522">
        <f>'Fiche Données'!DY63</f>
        <v>0</v>
      </c>
      <c r="EM55" s="522">
        <f>'Fiche Données'!DZ63</f>
        <v>0</v>
      </c>
      <c r="EN55" s="522">
        <f>'Fiche Données'!EA63</f>
        <v>0</v>
      </c>
      <c r="EO55" s="522">
        <f>'Fiche Données'!EB63</f>
        <v>0</v>
      </c>
      <c r="EP55" s="522">
        <f>'Fiche Données'!EC63</f>
        <v>0</v>
      </c>
      <c r="EQ55" s="522">
        <f>'Fiche Données'!ED63</f>
        <v>0</v>
      </c>
      <c r="ER55" s="522">
        <f>'Fiche Données'!EE63</f>
        <v>0</v>
      </c>
      <c r="ES55" s="522">
        <f>'Fiche Données'!EF63</f>
        <v>0</v>
      </c>
      <c r="ET55" s="522">
        <f>'Fiche Données'!EG63</f>
        <v>0</v>
      </c>
      <c r="EU55" s="522">
        <f>'Fiche Données'!EH63</f>
        <v>0</v>
      </c>
      <c r="EV55" s="525">
        <f>'Fiche Données'!EI63</f>
        <v>0</v>
      </c>
    </row>
    <row r="56" spans="1:152" ht="22.5" customHeight="1" thickBot="1" x14ac:dyDescent="0.3">
      <c r="O56" s="784" t="s">
        <v>416</v>
      </c>
      <c r="P56" s="785"/>
      <c r="Q56" s="749" t="s">
        <v>13</v>
      </c>
      <c r="R56" s="750"/>
      <c r="S56" s="537">
        <f t="shared" si="0"/>
        <v>0</v>
      </c>
      <c r="T56" s="534">
        <f>'Fiche Données'!G64</f>
        <v>0</v>
      </c>
      <c r="U56" s="522">
        <f>'Fiche Données'!H64</f>
        <v>0</v>
      </c>
      <c r="V56" s="522">
        <f>'Fiche Données'!I64</f>
        <v>0</v>
      </c>
      <c r="W56" s="522">
        <f>'Fiche Données'!J64</f>
        <v>0</v>
      </c>
      <c r="X56" s="522">
        <f>'Fiche Données'!K64</f>
        <v>0</v>
      </c>
      <c r="Y56" s="522">
        <f>'Fiche Données'!L64</f>
        <v>0</v>
      </c>
      <c r="Z56" s="522">
        <f>'Fiche Données'!M64</f>
        <v>0</v>
      </c>
      <c r="AA56" s="522">
        <f>'Fiche Données'!N64</f>
        <v>0</v>
      </c>
      <c r="AB56" s="522">
        <f>'Fiche Données'!O64</f>
        <v>0</v>
      </c>
      <c r="AC56" s="522">
        <f>'Fiche Données'!P64</f>
        <v>0</v>
      </c>
      <c r="AD56" s="522">
        <f>'Fiche Données'!Q64</f>
        <v>0</v>
      </c>
      <c r="AE56" s="522">
        <f>'Fiche Données'!R64</f>
        <v>0</v>
      </c>
      <c r="AF56" s="522">
        <f>'Fiche Données'!S64</f>
        <v>0</v>
      </c>
      <c r="AG56" s="522">
        <f>'Fiche Données'!T64</f>
        <v>0</v>
      </c>
      <c r="AH56" s="522">
        <f>'Fiche Données'!U64</f>
        <v>0</v>
      </c>
      <c r="AI56" s="522">
        <f>'Fiche Données'!V64</f>
        <v>0</v>
      </c>
      <c r="AJ56" s="522">
        <f>'Fiche Données'!W64</f>
        <v>0</v>
      </c>
      <c r="AK56" s="522">
        <f>'Fiche Données'!X64</f>
        <v>0</v>
      </c>
      <c r="AL56" s="522">
        <f>'Fiche Données'!Y64</f>
        <v>0</v>
      </c>
      <c r="AM56" s="522">
        <f>'Fiche Données'!Z64</f>
        <v>0</v>
      </c>
      <c r="AN56" s="522">
        <f>'Fiche Données'!AA64</f>
        <v>0</v>
      </c>
      <c r="AO56" s="522">
        <f>'Fiche Données'!AB64</f>
        <v>0</v>
      </c>
      <c r="AP56" s="522">
        <f>'Fiche Données'!AC64</f>
        <v>0</v>
      </c>
      <c r="AQ56" s="522">
        <f>'Fiche Données'!AD64</f>
        <v>0</v>
      </c>
      <c r="AR56" s="522">
        <f>'Fiche Données'!AE64</f>
        <v>0</v>
      </c>
      <c r="AS56" s="522">
        <f>'Fiche Données'!AF64</f>
        <v>0</v>
      </c>
      <c r="AT56" s="522">
        <f>'Fiche Données'!AG64</f>
        <v>0</v>
      </c>
      <c r="AU56" s="522">
        <f>'Fiche Données'!AH64</f>
        <v>0</v>
      </c>
      <c r="AV56" s="522">
        <f>'Fiche Données'!AI64</f>
        <v>0</v>
      </c>
      <c r="AW56" s="522">
        <f>'Fiche Données'!AJ64</f>
        <v>0</v>
      </c>
      <c r="AX56" s="522">
        <f>'Fiche Données'!AK64</f>
        <v>0</v>
      </c>
      <c r="AY56" s="522">
        <f>'Fiche Données'!AL64</f>
        <v>0</v>
      </c>
      <c r="AZ56" s="522">
        <f>'Fiche Données'!AM64</f>
        <v>0</v>
      </c>
      <c r="BA56" s="522">
        <f>'Fiche Données'!AN64</f>
        <v>0</v>
      </c>
      <c r="BB56" s="522">
        <f>'Fiche Données'!AO64</f>
        <v>0</v>
      </c>
      <c r="BC56" s="522">
        <f>'Fiche Données'!AP64</f>
        <v>0</v>
      </c>
      <c r="BD56" s="522">
        <f>'Fiche Données'!AQ64</f>
        <v>0</v>
      </c>
      <c r="BE56" s="522">
        <f>'Fiche Données'!AR64</f>
        <v>0</v>
      </c>
      <c r="BF56" s="522">
        <f>'Fiche Données'!AS64</f>
        <v>0</v>
      </c>
      <c r="BG56" s="522">
        <f>'Fiche Données'!AT64</f>
        <v>0</v>
      </c>
      <c r="BH56" s="522">
        <f>'Fiche Données'!AU64</f>
        <v>0</v>
      </c>
      <c r="BI56" s="522">
        <f>'Fiche Données'!AV64</f>
        <v>0</v>
      </c>
      <c r="BJ56" s="522">
        <f>'Fiche Données'!AW64</f>
        <v>0</v>
      </c>
      <c r="BK56" s="522">
        <f>'Fiche Données'!AX64</f>
        <v>0</v>
      </c>
      <c r="BL56" s="522">
        <f>'Fiche Données'!AY64</f>
        <v>0</v>
      </c>
      <c r="BM56" s="522">
        <f>'Fiche Données'!AZ64</f>
        <v>0</v>
      </c>
      <c r="BN56" s="522">
        <f>'Fiche Données'!BA64</f>
        <v>0</v>
      </c>
      <c r="BO56" s="522">
        <f>'Fiche Données'!BB64</f>
        <v>0</v>
      </c>
      <c r="BP56" s="522">
        <f>'Fiche Données'!BC64</f>
        <v>0</v>
      </c>
      <c r="BQ56" s="522">
        <f>'Fiche Données'!BD64</f>
        <v>0</v>
      </c>
      <c r="BR56" s="522">
        <f>'Fiche Données'!BE64</f>
        <v>0</v>
      </c>
      <c r="BS56" s="522">
        <f>'Fiche Données'!BF64</f>
        <v>0</v>
      </c>
      <c r="BT56" s="522">
        <f>'Fiche Données'!BG64</f>
        <v>0</v>
      </c>
      <c r="BU56" s="522">
        <f>'Fiche Données'!BH64</f>
        <v>0</v>
      </c>
      <c r="BV56" s="522">
        <f>'Fiche Données'!BI64</f>
        <v>0</v>
      </c>
      <c r="BW56" s="522">
        <f>'Fiche Données'!BJ64</f>
        <v>0</v>
      </c>
      <c r="BX56" s="522">
        <f>'Fiche Données'!BK64</f>
        <v>0</v>
      </c>
      <c r="BY56" s="522">
        <f>'Fiche Données'!BL64</f>
        <v>0</v>
      </c>
      <c r="BZ56" s="522">
        <f>'Fiche Données'!BM64</f>
        <v>0</v>
      </c>
      <c r="CA56" s="522">
        <f>'Fiche Données'!BN64</f>
        <v>0</v>
      </c>
      <c r="CB56" s="522">
        <f>'Fiche Données'!BO64</f>
        <v>0</v>
      </c>
      <c r="CC56" s="522">
        <f>'Fiche Données'!BP64</f>
        <v>0</v>
      </c>
      <c r="CD56" s="522">
        <f>'Fiche Données'!BQ64</f>
        <v>0</v>
      </c>
      <c r="CE56" s="522">
        <f>'Fiche Données'!BR64</f>
        <v>0</v>
      </c>
      <c r="CF56" s="522">
        <f>'Fiche Données'!BS64</f>
        <v>0</v>
      </c>
      <c r="CG56" s="522">
        <f>'Fiche Données'!BT64</f>
        <v>0</v>
      </c>
      <c r="CH56" s="522">
        <f>'Fiche Données'!BU64</f>
        <v>0</v>
      </c>
      <c r="CI56" s="522">
        <f>'Fiche Données'!BV64</f>
        <v>0</v>
      </c>
      <c r="CJ56" s="522">
        <f>'Fiche Données'!BW64</f>
        <v>0</v>
      </c>
      <c r="CK56" s="522">
        <f>'Fiche Données'!BX64</f>
        <v>0</v>
      </c>
      <c r="CL56" s="522">
        <f>'Fiche Données'!BY64</f>
        <v>0</v>
      </c>
      <c r="CM56" s="522">
        <f>'Fiche Données'!BZ64</f>
        <v>0</v>
      </c>
      <c r="CN56" s="522">
        <f>'Fiche Données'!CA64</f>
        <v>0</v>
      </c>
      <c r="CO56" s="522">
        <f>'Fiche Données'!CB64</f>
        <v>0</v>
      </c>
      <c r="CP56" s="522">
        <f>'Fiche Données'!CC64</f>
        <v>0</v>
      </c>
      <c r="CQ56" s="522">
        <f>'Fiche Données'!CD64</f>
        <v>0</v>
      </c>
      <c r="CR56" s="522">
        <f>'Fiche Données'!CE64</f>
        <v>0</v>
      </c>
      <c r="CS56" s="522">
        <f>'Fiche Données'!CF64</f>
        <v>0</v>
      </c>
      <c r="CT56" s="522">
        <f>'Fiche Données'!CG64</f>
        <v>0</v>
      </c>
      <c r="CU56" s="522">
        <f>'Fiche Données'!CH64</f>
        <v>0</v>
      </c>
      <c r="CV56" s="522">
        <f>'Fiche Données'!CI64</f>
        <v>0</v>
      </c>
      <c r="CW56" s="522">
        <f>'Fiche Données'!CJ64</f>
        <v>0</v>
      </c>
      <c r="CX56" s="522">
        <f>'Fiche Données'!CK64</f>
        <v>0</v>
      </c>
      <c r="CY56" s="522">
        <f>'Fiche Données'!CL64</f>
        <v>0</v>
      </c>
      <c r="CZ56" s="522">
        <f>'Fiche Données'!CM64</f>
        <v>0</v>
      </c>
      <c r="DA56" s="522">
        <f>'Fiche Données'!CN64</f>
        <v>0</v>
      </c>
      <c r="DB56" s="522">
        <f>'Fiche Données'!CO64</f>
        <v>0</v>
      </c>
      <c r="DC56" s="522">
        <f>'Fiche Données'!CP64</f>
        <v>0</v>
      </c>
      <c r="DD56" s="522">
        <f>'Fiche Données'!CQ64</f>
        <v>0</v>
      </c>
      <c r="DE56" s="522">
        <f>'Fiche Données'!CR64</f>
        <v>0</v>
      </c>
      <c r="DF56" s="522">
        <f>'Fiche Données'!CS64</f>
        <v>0</v>
      </c>
      <c r="DG56" s="522">
        <f>'Fiche Données'!CT64</f>
        <v>0</v>
      </c>
      <c r="DH56" s="522">
        <f>'Fiche Données'!CU64</f>
        <v>0</v>
      </c>
      <c r="DI56" s="522">
        <f>'Fiche Données'!CV64</f>
        <v>0</v>
      </c>
      <c r="DJ56" s="522">
        <f>'Fiche Données'!CW64</f>
        <v>0</v>
      </c>
      <c r="DK56" s="522">
        <f>'Fiche Données'!CX64</f>
        <v>0</v>
      </c>
      <c r="DL56" s="522">
        <f>'Fiche Données'!CY64</f>
        <v>0</v>
      </c>
      <c r="DM56" s="522">
        <f>'Fiche Données'!CZ64</f>
        <v>0</v>
      </c>
      <c r="DN56" s="522">
        <f>'Fiche Données'!DA64</f>
        <v>0</v>
      </c>
      <c r="DO56" s="522">
        <f>'Fiche Données'!DB64</f>
        <v>0</v>
      </c>
      <c r="DP56" s="522">
        <f>'Fiche Données'!DC64</f>
        <v>0</v>
      </c>
      <c r="DQ56" s="522">
        <f>'Fiche Données'!DD64</f>
        <v>0</v>
      </c>
      <c r="DR56" s="522">
        <f>'Fiche Données'!DE64</f>
        <v>0</v>
      </c>
      <c r="DS56" s="522">
        <f>'Fiche Données'!DF64</f>
        <v>0</v>
      </c>
      <c r="DT56" s="522">
        <f>'Fiche Données'!DG64</f>
        <v>0</v>
      </c>
      <c r="DU56" s="522">
        <f>'Fiche Données'!DH64</f>
        <v>0</v>
      </c>
      <c r="DV56" s="522">
        <f>'Fiche Données'!DI64</f>
        <v>0</v>
      </c>
      <c r="DW56" s="522">
        <f>'Fiche Données'!DJ64</f>
        <v>0</v>
      </c>
      <c r="DX56" s="522">
        <f>'Fiche Données'!DK64</f>
        <v>0</v>
      </c>
      <c r="DY56" s="522">
        <f>'Fiche Données'!DL64</f>
        <v>0</v>
      </c>
      <c r="DZ56" s="522">
        <f>'Fiche Données'!DM64</f>
        <v>0</v>
      </c>
      <c r="EA56" s="522">
        <f>'Fiche Données'!DN64</f>
        <v>0</v>
      </c>
      <c r="EB56" s="522">
        <f>'Fiche Données'!DO64</f>
        <v>0</v>
      </c>
      <c r="EC56" s="522">
        <f>'Fiche Données'!DP64</f>
        <v>0</v>
      </c>
      <c r="ED56" s="522">
        <f>'Fiche Données'!DQ64</f>
        <v>0</v>
      </c>
      <c r="EE56" s="522">
        <f>'Fiche Données'!DR64</f>
        <v>0</v>
      </c>
      <c r="EF56" s="522">
        <f>'Fiche Données'!DS64</f>
        <v>0</v>
      </c>
      <c r="EG56" s="522">
        <f>'Fiche Données'!DT64</f>
        <v>0</v>
      </c>
      <c r="EH56" s="522">
        <f>'Fiche Données'!DU64</f>
        <v>0</v>
      </c>
      <c r="EI56" s="522">
        <f>'Fiche Données'!DV64</f>
        <v>0</v>
      </c>
      <c r="EJ56" s="522">
        <f>'Fiche Données'!DW64</f>
        <v>0</v>
      </c>
      <c r="EK56" s="522">
        <f>'Fiche Données'!DX64</f>
        <v>0</v>
      </c>
      <c r="EL56" s="522">
        <f>'Fiche Données'!DY64</f>
        <v>0</v>
      </c>
      <c r="EM56" s="522">
        <f>'Fiche Données'!DZ64</f>
        <v>0</v>
      </c>
      <c r="EN56" s="522">
        <f>'Fiche Données'!EA64</f>
        <v>0</v>
      </c>
      <c r="EO56" s="522">
        <f>'Fiche Données'!EB64</f>
        <v>0</v>
      </c>
      <c r="EP56" s="522">
        <f>'Fiche Données'!EC64</f>
        <v>0</v>
      </c>
      <c r="EQ56" s="522">
        <f>'Fiche Données'!ED64</f>
        <v>0</v>
      </c>
      <c r="ER56" s="522">
        <f>'Fiche Données'!EE64</f>
        <v>0</v>
      </c>
      <c r="ES56" s="522">
        <f>'Fiche Données'!EF64</f>
        <v>0</v>
      </c>
      <c r="ET56" s="522">
        <f>'Fiche Données'!EG64</f>
        <v>0</v>
      </c>
      <c r="EU56" s="522">
        <f>'Fiche Données'!EH64</f>
        <v>0</v>
      </c>
      <c r="EV56" s="525">
        <f>'Fiche Données'!EI64</f>
        <v>0</v>
      </c>
    </row>
    <row r="57" spans="1:152" ht="22.5" customHeight="1" thickBot="1" x14ac:dyDescent="0.3">
      <c r="O57" s="747" t="s">
        <v>167</v>
      </c>
      <c r="P57" s="748"/>
      <c r="Q57" s="749" t="s">
        <v>13</v>
      </c>
      <c r="R57" s="750"/>
      <c r="S57" s="538">
        <f t="shared" si="0"/>
        <v>0</v>
      </c>
      <c r="T57" s="535">
        <f>'Fiche Données'!G65</f>
        <v>0</v>
      </c>
      <c r="U57" s="526">
        <f>'Fiche Données'!H65</f>
        <v>0</v>
      </c>
      <c r="V57" s="526">
        <f>'Fiche Données'!I65</f>
        <v>0</v>
      </c>
      <c r="W57" s="526">
        <f>'Fiche Données'!J65</f>
        <v>0</v>
      </c>
      <c r="X57" s="526">
        <f>'Fiche Données'!K65</f>
        <v>0</v>
      </c>
      <c r="Y57" s="526">
        <f>'Fiche Données'!L65</f>
        <v>0</v>
      </c>
      <c r="Z57" s="526">
        <f>'Fiche Données'!M65</f>
        <v>0</v>
      </c>
      <c r="AA57" s="526">
        <f>'Fiche Données'!N65</f>
        <v>0</v>
      </c>
      <c r="AB57" s="526">
        <f>'Fiche Données'!O65</f>
        <v>0</v>
      </c>
      <c r="AC57" s="526">
        <f>'Fiche Données'!P65</f>
        <v>0</v>
      </c>
      <c r="AD57" s="526">
        <f>'Fiche Données'!Q65</f>
        <v>0</v>
      </c>
      <c r="AE57" s="526">
        <f>'Fiche Données'!R65</f>
        <v>0</v>
      </c>
      <c r="AF57" s="526">
        <f>'Fiche Données'!S65</f>
        <v>0</v>
      </c>
      <c r="AG57" s="526">
        <f>'Fiche Données'!T65</f>
        <v>0</v>
      </c>
      <c r="AH57" s="526">
        <f>'Fiche Données'!U65</f>
        <v>0</v>
      </c>
      <c r="AI57" s="526">
        <f>'Fiche Données'!V65</f>
        <v>0</v>
      </c>
      <c r="AJ57" s="526">
        <f>'Fiche Données'!W65</f>
        <v>0</v>
      </c>
      <c r="AK57" s="526">
        <f>'Fiche Données'!X65</f>
        <v>0</v>
      </c>
      <c r="AL57" s="526">
        <f>'Fiche Données'!Y65</f>
        <v>0</v>
      </c>
      <c r="AM57" s="526">
        <f>'Fiche Données'!Z65</f>
        <v>0</v>
      </c>
      <c r="AN57" s="526">
        <f>'Fiche Données'!AA65</f>
        <v>0</v>
      </c>
      <c r="AO57" s="526">
        <f>'Fiche Données'!AB65</f>
        <v>0</v>
      </c>
      <c r="AP57" s="526">
        <f>'Fiche Données'!AC65</f>
        <v>0</v>
      </c>
      <c r="AQ57" s="526">
        <f>'Fiche Données'!AD65</f>
        <v>0</v>
      </c>
      <c r="AR57" s="526">
        <f>'Fiche Données'!AE65</f>
        <v>0</v>
      </c>
      <c r="AS57" s="526">
        <f>'Fiche Données'!AF65</f>
        <v>0</v>
      </c>
      <c r="AT57" s="526">
        <f>'Fiche Données'!AG65</f>
        <v>0</v>
      </c>
      <c r="AU57" s="526">
        <f>'Fiche Données'!AH65</f>
        <v>0</v>
      </c>
      <c r="AV57" s="526">
        <f>'Fiche Données'!AI65</f>
        <v>0</v>
      </c>
      <c r="AW57" s="526">
        <f>'Fiche Données'!AJ65</f>
        <v>0</v>
      </c>
      <c r="AX57" s="526">
        <f>'Fiche Données'!AK65</f>
        <v>0</v>
      </c>
      <c r="AY57" s="526">
        <f>'Fiche Données'!AL65</f>
        <v>0</v>
      </c>
      <c r="AZ57" s="526">
        <f>'Fiche Données'!AM65</f>
        <v>0</v>
      </c>
      <c r="BA57" s="526">
        <f>'Fiche Données'!AN65</f>
        <v>0</v>
      </c>
      <c r="BB57" s="526">
        <f>'Fiche Données'!AO65</f>
        <v>0</v>
      </c>
      <c r="BC57" s="526">
        <f>'Fiche Données'!AP65</f>
        <v>0</v>
      </c>
      <c r="BD57" s="526">
        <f>'Fiche Données'!AQ65</f>
        <v>0</v>
      </c>
      <c r="BE57" s="526">
        <f>'Fiche Données'!AR65</f>
        <v>0</v>
      </c>
      <c r="BF57" s="526">
        <f>'Fiche Données'!AS65</f>
        <v>0</v>
      </c>
      <c r="BG57" s="526">
        <f>'Fiche Données'!AT65</f>
        <v>0</v>
      </c>
      <c r="BH57" s="526">
        <f>'Fiche Données'!AU65</f>
        <v>0</v>
      </c>
      <c r="BI57" s="526">
        <f>'Fiche Données'!AV65</f>
        <v>0</v>
      </c>
      <c r="BJ57" s="526">
        <f>'Fiche Données'!AW65</f>
        <v>0</v>
      </c>
      <c r="BK57" s="526">
        <f>'Fiche Données'!AX65</f>
        <v>0</v>
      </c>
      <c r="BL57" s="526">
        <f>'Fiche Données'!AY65</f>
        <v>0</v>
      </c>
      <c r="BM57" s="526">
        <f>'Fiche Données'!AZ65</f>
        <v>0</v>
      </c>
      <c r="BN57" s="526">
        <f>'Fiche Données'!BA65</f>
        <v>0</v>
      </c>
      <c r="BO57" s="526">
        <f>'Fiche Données'!BB65</f>
        <v>0</v>
      </c>
      <c r="BP57" s="526">
        <f>'Fiche Données'!BC65</f>
        <v>0</v>
      </c>
      <c r="BQ57" s="526">
        <f>'Fiche Données'!BD65</f>
        <v>0</v>
      </c>
      <c r="BR57" s="526">
        <f>'Fiche Données'!BE65</f>
        <v>0</v>
      </c>
      <c r="BS57" s="526">
        <f>'Fiche Données'!BF65</f>
        <v>0</v>
      </c>
      <c r="BT57" s="526">
        <f>'Fiche Données'!BG65</f>
        <v>0</v>
      </c>
      <c r="BU57" s="526">
        <f>'Fiche Données'!BH65</f>
        <v>0</v>
      </c>
      <c r="BV57" s="526">
        <f>'Fiche Données'!BI65</f>
        <v>0</v>
      </c>
      <c r="BW57" s="526">
        <f>'Fiche Données'!BJ65</f>
        <v>0</v>
      </c>
      <c r="BX57" s="526">
        <f>'Fiche Données'!BK65</f>
        <v>0</v>
      </c>
      <c r="BY57" s="526">
        <f>'Fiche Données'!BL65</f>
        <v>0</v>
      </c>
      <c r="BZ57" s="526">
        <f>'Fiche Données'!BM65</f>
        <v>0</v>
      </c>
      <c r="CA57" s="526">
        <f>'Fiche Données'!BN65</f>
        <v>0</v>
      </c>
      <c r="CB57" s="526">
        <f>'Fiche Données'!BO65</f>
        <v>0</v>
      </c>
      <c r="CC57" s="526">
        <f>'Fiche Données'!BP65</f>
        <v>0</v>
      </c>
      <c r="CD57" s="526">
        <f>'Fiche Données'!BQ65</f>
        <v>0</v>
      </c>
      <c r="CE57" s="526">
        <f>'Fiche Données'!BR65</f>
        <v>0</v>
      </c>
      <c r="CF57" s="526">
        <f>'Fiche Données'!BS65</f>
        <v>0</v>
      </c>
      <c r="CG57" s="526">
        <f>'Fiche Données'!BT65</f>
        <v>0</v>
      </c>
      <c r="CH57" s="526">
        <f>'Fiche Données'!BU65</f>
        <v>0</v>
      </c>
      <c r="CI57" s="526">
        <f>'Fiche Données'!BV65</f>
        <v>0</v>
      </c>
      <c r="CJ57" s="526">
        <f>'Fiche Données'!BW65</f>
        <v>0</v>
      </c>
      <c r="CK57" s="526">
        <f>'Fiche Données'!BX65</f>
        <v>0</v>
      </c>
      <c r="CL57" s="526">
        <f>'Fiche Données'!BY65</f>
        <v>0</v>
      </c>
      <c r="CM57" s="526">
        <f>'Fiche Données'!BZ65</f>
        <v>0</v>
      </c>
      <c r="CN57" s="526">
        <f>'Fiche Données'!CA65</f>
        <v>0</v>
      </c>
      <c r="CO57" s="526">
        <f>'Fiche Données'!CB65</f>
        <v>0</v>
      </c>
      <c r="CP57" s="526">
        <f>'Fiche Données'!CC65</f>
        <v>0</v>
      </c>
      <c r="CQ57" s="526">
        <f>'Fiche Données'!CD65</f>
        <v>0</v>
      </c>
      <c r="CR57" s="526">
        <f>'Fiche Données'!CE65</f>
        <v>0</v>
      </c>
      <c r="CS57" s="526">
        <f>'Fiche Données'!CF65</f>
        <v>0</v>
      </c>
      <c r="CT57" s="526">
        <f>'Fiche Données'!CG65</f>
        <v>0</v>
      </c>
      <c r="CU57" s="526">
        <f>'Fiche Données'!CH65</f>
        <v>0</v>
      </c>
      <c r="CV57" s="526">
        <f>'Fiche Données'!CI65</f>
        <v>0</v>
      </c>
      <c r="CW57" s="526">
        <f>'Fiche Données'!CJ65</f>
        <v>0</v>
      </c>
      <c r="CX57" s="526">
        <f>'Fiche Données'!CK65</f>
        <v>0</v>
      </c>
      <c r="CY57" s="526">
        <f>'Fiche Données'!CL65</f>
        <v>0</v>
      </c>
      <c r="CZ57" s="526">
        <f>'Fiche Données'!CM65</f>
        <v>0</v>
      </c>
      <c r="DA57" s="526">
        <f>'Fiche Données'!CN65</f>
        <v>0</v>
      </c>
      <c r="DB57" s="526">
        <f>'Fiche Données'!CO65</f>
        <v>0</v>
      </c>
      <c r="DC57" s="526">
        <f>'Fiche Données'!CP65</f>
        <v>0</v>
      </c>
      <c r="DD57" s="526">
        <f>'Fiche Données'!CQ65</f>
        <v>0</v>
      </c>
      <c r="DE57" s="526">
        <f>'Fiche Données'!CR65</f>
        <v>0</v>
      </c>
      <c r="DF57" s="526">
        <f>'Fiche Données'!CS65</f>
        <v>0</v>
      </c>
      <c r="DG57" s="526">
        <f>'Fiche Données'!CT65</f>
        <v>0</v>
      </c>
      <c r="DH57" s="526">
        <f>'Fiche Données'!CU65</f>
        <v>0</v>
      </c>
      <c r="DI57" s="526">
        <f>'Fiche Données'!CV65</f>
        <v>0</v>
      </c>
      <c r="DJ57" s="526">
        <f>'Fiche Données'!CW65</f>
        <v>0</v>
      </c>
      <c r="DK57" s="526">
        <f>'Fiche Données'!CX65</f>
        <v>0</v>
      </c>
      <c r="DL57" s="526">
        <f>'Fiche Données'!CY65</f>
        <v>0</v>
      </c>
      <c r="DM57" s="526">
        <f>'Fiche Données'!CZ65</f>
        <v>0</v>
      </c>
      <c r="DN57" s="526">
        <f>'Fiche Données'!DA65</f>
        <v>0</v>
      </c>
      <c r="DO57" s="526">
        <f>'Fiche Données'!DB65</f>
        <v>0</v>
      </c>
      <c r="DP57" s="526">
        <f>'Fiche Données'!DC65</f>
        <v>0</v>
      </c>
      <c r="DQ57" s="526">
        <f>'Fiche Données'!DD65</f>
        <v>0</v>
      </c>
      <c r="DR57" s="526">
        <f>'Fiche Données'!DE65</f>
        <v>0</v>
      </c>
      <c r="DS57" s="526">
        <f>'Fiche Données'!DF65</f>
        <v>0</v>
      </c>
      <c r="DT57" s="526">
        <f>'Fiche Données'!DG65</f>
        <v>0</v>
      </c>
      <c r="DU57" s="526">
        <f>'Fiche Données'!DH65</f>
        <v>0</v>
      </c>
      <c r="DV57" s="526">
        <f>'Fiche Données'!DI65</f>
        <v>0</v>
      </c>
      <c r="DW57" s="526">
        <f>'Fiche Données'!DJ65</f>
        <v>0</v>
      </c>
      <c r="DX57" s="526">
        <f>'Fiche Données'!DK65</f>
        <v>0</v>
      </c>
      <c r="DY57" s="526">
        <f>'Fiche Données'!DL65</f>
        <v>0</v>
      </c>
      <c r="DZ57" s="526">
        <f>'Fiche Données'!DM65</f>
        <v>0</v>
      </c>
      <c r="EA57" s="526">
        <f>'Fiche Données'!DN65</f>
        <v>0</v>
      </c>
      <c r="EB57" s="526">
        <f>'Fiche Données'!DO65</f>
        <v>0</v>
      </c>
      <c r="EC57" s="526">
        <f>'Fiche Données'!DP65</f>
        <v>0</v>
      </c>
      <c r="ED57" s="526">
        <f>'Fiche Données'!DQ65</f>
        <v>0</v>
      </c>
      <c r="EE57" s="526">
        <f>'Fiche Données'!DR65</f>
        <v>0</v>
      </c>
      <c r="EF57" s="526">
        <f>'Fiche Données'!DS65</f>
        <v>0</v>
      </c>
      <c r="EG57" s="526">
        <f>'Fiche Données'!DT65</f>
        <v>0</v>
      </c>
      <c r="EH57" s="526">
        <f>'Fiche Données'!DU65</f>
        <v>0</v>
      </c>
      <c r="EI57" s="526">
        <f>'Fiche Données'!DV65</f>
        <v>0</v>
      </c>
      <c r="EJ57" s="526">
        <f>'Fiche Données'!DW65</f>
        <v>0</v>
      </c>
      <c r="EK57" s="526">
        <f>'Fiche Données'!DX65</f>
        <v>0</v>
      </c>
      <c r="EL57" s="526">
        <f>'Fiche Données'!DY65</f>
        <v>0</v>
      </c>
      <c r="EM57" s="526">
        <f>'Fiche Données'!DZ65</f>
        <v>0</v>
      </c>
      <c r="EN57" s="526">
        <f>'Fiche Données'!EA65</f>
        <v>0</v>
      </c>
      <c r="EO57" s="526">
        <f>'Fiche Données'!EB65</f>
        <v>0</v>
      </c>
      <c r="EP57" s="526">
        <f>'Fiche Données'!EC65</f>
        <v>0</v>
      </c>
      <c r="EQ57" s="526">
        <f>'Fiche Données'!ED65</f>
        <v>0</v>
      </c>
      <c r="ER57" s="526">
        <f>'Fiche Données'!EE65</f>
        <v>0</v>
      </c>
      <c r="ES57" s="526">
        <f>'Fiche Données'!EF65</f>
        <v>0</v>
      </c>
      <c r="ET57" s="526">
        <f>'Fiche Données'!EG65</f>
        <v>0</v>
      </c>
      <c r="EU57" s="526">
        <f>'Fiche Données'!EH65</f>
        <v>0</v>
      </c>
      <c r="EV57" s="527">
        <f>'Fiche Données'!EI65</f>
        <v>0</v>
      </c>
    </row>
    <row r="58" spans="1:152" ht="22.5" customHeight="1" thickBot="1" x14ac:dyDescent="0.3"/>
    <row r="59" spans="1:152" ht="22.5" customHeight="1" x14ac:dyDescent="0.25">
      <c r="O59" s="751" t="s">
        <v>474</v>
      </c>
      <c r="P59" s="727"/>
      <c r="Q59" s="727" t="s">
        <v>285</v>
      </c>
      <c r="R59" s="728"/>
      <c r="S59" s="536">
        <f t="shared" si="0"/>
        <v>5600</v>
      </c>
      <c r="T59" s="539">
        <f>'Fiche Données'!G92</f>
        <v>2000</v>
      </c>
      <c r="U59" s="523">
        <f>'Fiche Données'!H92</f>
        <v>1800</v>
      </c>
      <c r="V59" s="523">
        <f>'Fiche Données'!I92</f>
        <v>1000</v>
      </c>
      <c r="W59" s="523">
        <f>'Fiche Données'!J92</f>
        <v>800</v>
      </c>
      <c r="X59" s="523">
        <f>'Fiche Données'!K92</f>
        <v>0</v>
      </c>
      <c r="Y59" s="523">
        <f>'Fiche Données'!L92</f>
        <v>0</v>
      </c>
      <c r="Z59" s="523">
        <f>'Fiche Données'!M92</f>
        <v>0</v>
      </c>
      <c r="AA59" s="523">
        <f>'Fiche Données'!N92</f>
        <v>0</v>
      </c>
      <c r="AB59" s="523">
        <f>'Fiche Données'!O92</f>
        <v>0</v>
      </c>
      <c r="AC59" s="523">
        <f>'Fiche Données'!P92</f>
        <v>0</v>
      </c>
      <c r="AD59" s="523">
        <f>'Fiche Données'!Q92</f>
        <v>0</v>
      </c>
      <c r="AE59" s="523">
        <f>'Fiche Données'!R92</f>
        <v>0</v>
      </c>
      <c r="AF59" s="523">
        <f>'Fiche Données'!S92</f>
        <v>0</v>
      </c>
      <c r="AG59" s="523">
        <f>'Fiche Données'!T92</f>
        <v>0</v>
      </c>
      <c r="AH59" s="523">
        <f>'Fiche Données'!U92</f>
        <v>0</v>
      </c>
      <c r="AI59" s="523">
        <f>'Fiche Données'!V92</f>
        <v>0</v>
      </c>
      <c r="AJ59" s="523">
        <f>'Fiche Données'!W92</f>
        <v>0</v>
      </c>
      <c r="AK59" s="523">
        <f>'Fiche Données'!X92</f>
        <v>0</v>
      </c>
      <c r="AL59" s="523">
        <f>'Fiche Données'!Y92</f>
        <v>0</v>
      </c>
      <c r="AM59" s="523">
        <f>'Fiche Données'!Z92</f>
        <v>0</v>
      </c>
      <c r="AN59" s="523">
        <f>'Fiche Données'!AA92</f>
        <v>0</v>
      </c>
      <c r="AO59" s="523">
        <f>'Fiche Données'!AB92</f>
        <v>0</v>
      </c>
      <c r="AP59" s="523">
        <f>'Fiche Données'!AC92</f>
        <v>0</v>
      </c>
      <c r="AQ59" s="523">
        <f>'Fiche Données'!AD92</f>
        <v>0</v>
      </c>
      <c r="AR59" s="523">
        <f>'Fiche Données'!AE92</f>
        <v>0</v>
      </c>
      <c r="AS59" s="523">
        <f>'Fiche Données'!AF92</f>
        <v>0</v>
      </c>
      <c r="AT59" s="523">
        <f>'Fiche Données'!AG92</f>
        <v>0</v>
      </c>
      <c r="AU59" s="523">
        <f>'Fiche Données'!AH92</f>
        <v>0</v>
      </c>
      <c r="AV59" s="523">
        <f>'Fiche Données'!AI92</f>
        <v>0</v>
      </c>
      <c r="AW59" s="523">
        <f>'Fiche Données'!AJ92</f>
        <v>0</v>
      </c>
      <c r="AX59" s="523">
        <f>'Fiche Données'!AK92</f>
        <v>0</v>
      </c>
      <c r="AY59" s="523">
        <f>'Fiche Données'!AL92</f>
        <v>0</v>
      </c>
      <c r="AZ59" s="523">
        <f>'Fiche Données'!AM92</f>
        <v>0</v>
      </c>
      <c r="BA59" s="523">
        <f>'Fiche Données'!AN92</f>
        <v>0</v>
      </c>
      <c r="BB59" s="523">
        <f>'Fiche Données'!AO92</f>
        <v>0</v>
      </c>
      <c r="BC59" s="523">
        <f>'Fiche Données'!AP92</f>
        <v>0</v>
      </c>
      <c r="BD59" s="523">
        <f>'Fiche Données'!AQ92</f>
        <v>0</v>
      </c>
      <c r="BE59" s="523">
        <f>'Fiche Données'!AR92</f>
        <v>0</v>
      </c>
      <c r="BF59" s="523">
        <f>'Fiche Données'!AS92</f>
        <v>0</v>
      </c>
      <c r="BG59" s="523">
        <f>'Fiche Données'!AT92</f>
        <v>0</v>
      </c>
      <c r="BH59" s="523">
        <f>'Fiche Données'!AU92</f>
        <v>0</v>
      </c>
      <c r="BI59" s="523">
        <f>'Fiche Données'!AV92</f>
        <v>0</v>
      </c>
      <c r="BJ59" s="523">
        <f>'Fiche Données'!AW92</f>
        <v>0</v>
      </c>
      <c r="BK59" s="523">
        <f>'Fiche Données'!AX92</f>
        <v>0</v>
      </c>
      <c r="BL59" s="523">
        <f>'Fiche Données'!AY92</f>
        <v>0</v>
      </c>
      <c r="BM59" s="523">
        <f>'Fiche Données'!AZ92</f>
        <v>0</v>
      </c>
      <c r="BN59" s="523">
        <f>'Fiche Données'!BA92</f>
        <v>0</v>
      </c>
      <c r="BO59" s="523">
        <f>'Fiche Données'!BB92</f>
        <v>0</v>
      </c>
      <c r="BP59" s="523">
        <f>'Fiche Données'!BC92</f>
        <v>0</v>
      </c>
      <c r="BQ59" s="523">
        <f>'Fiche Données'!BD92</f>
        <v>0</v>
      </c>
      <c r="BR59" s="523">
        <f>'Fiche Données'!BE92</f>
        <v>0</v>
      </c>
      <c r="BS59" s="523">
        <f>'Fiche Données'!BF92</f>
        <v>0</v>
      </c>
      <c r="BT59" s="523">
        <f>'Fiche Données'!BG92</f>
        <v>0</v>
      </c>
      <c r="BU59" s="523">
        <f>'Fiche Données'!BH92</f>
        <v>0</v>
      </c>
      <c r="BV59" s="523">
        <f>'Fiche Données'!BI92</f>
        <v>0</v>
      </c>
      <c r="BW59" s="523">
        <f>'Fiche Données'!BJ92</f>
        <v>0</v>
      </c>
      <c r="BX59" s="523">
        <f>'Fiche Données'!BK92</f>
        <v>0</v>
      </c>
      <c r="BY59" s="523">
        <f>'Fiche Données'!BL92</f>
        <v>0</v>
      </c>
      <c r="BZ59" s="523">
        <f>'Fiche Données'!BM92</f>
        <v>0</v>
      </c>
      <c r="CA59" s="523">
        <f>'Fiche Données'!BN92</f>
        <v>0</v>
      </c>
      <c r="CB59" s="523">
        <f>'Fiche Données'!BO92</f>
        <v>0</v>
      </c>
      <c r="CC59" s="523">
        <f>'Fiche Données'!BP92</f>
        <v>0</v>
      </c>
      <c r="CD59" s="523">
        <f>'Fiche Données'!BQ92</f>
        <v>0</v>
      </c>
      <c r="CE59" s="523">
        <f>'Fiche Données'!BR92</f>
        <v>0</v>
      </c>
      <c r="CF59" s="523">
        <f>'Fiche Données'!BS92</f>
        <v>0</v>
      </c>
      <c r="CG59" s="523">
        <f>'Fiche Données'!BT92</f>
        <v>0</v>
      </c>
      <c r="CH59" s="523">
        <f>'Fiche Données'!BU92</f>
        <v>0</v>
      </c>
      <c r="CI59" s="523">
        <f>'Fiche Données'!BV92</f>
        <v>0</v>
      </c>
      <c r="CJ59" s="523">
        <f>'Fiche Données'!BW92</f>
        <v>0</v>
      </c>
      <c r="CK59" s="523">
        <f>'Fiche Données'!BX92</f>
        <v>0</v>
      </c>
      <c r="CL59" s="523">
        <f>'Fiche Données'!BY92</f>
        <v>0</v>
      </c>
      <c r="CM59" s="523">
        <f>'Fiche Données'!BZ92</f>
        <v>0</v>
      </c>
      <c r="CN59" s="523">
        <f>'Fiche Données'!CA92</f>
        <v>0</v>
      </c>
      <c r="CO59" s="523">
        <f>'Fiche Données'!CB92</f>
        <v>0</v>
      </c>
      <c r="CP59" s="523">
        <f>'Fiche Données'!CC92</f>
        <v>0</v>
      </c>
      <c r="CQ59" s="523">
        <f>'Fiche Données'!CD92</f>
        <v>0</v>
      </c>
      <c r="CR59" s="523">
        <f>'Fiche Données'!CE92</f>
        <v>0</v>
      </c>
      <c r="CS59" s="523">
        <f>'Fiche Données'!CF92</f>
        <v>0</v>
      </c>
      <c r="CT59" s="523">
        <f>'Fiche Données'!CG92</f>
        <v>0</v>
      </c>
      <c r="CU59" s="523">
        <f>'Fiche Données'!CH92</f>
        <v>0</v>
      </c>
      <c r="CV59" s="523">
        <f>'Fiche Données'!CI92</f>
        <v>0</v>
      </c>
      <c r="CW59" s="523">
        <f>'Fiche Données'!CJ92</f>
        <v>0</v>
      </c>
      <c r="CX59" s="523">
        <f>'Fiche Données'!CK92</f>
        <v>0</v>
      </c>
      <c r="CY59" s="523">
        <f>'Fiche Données'!CL92</f>
        <v>0</v>
      </c>
      <c r="CZ59" s="523">
        <f>'Fiche Données'!CM92</f>
        <v>0</v>
      </c>
      <c r="DA59" s="523">
        <f>'Fiche Données'!CN92</f>
        <v>0</v>
      </c>
      <c r="DB59" s="523">
        <f>'Fiche Données'!CO92</f>
        <v>0</v>
      </c>
      <c r="DC59" s="523">
        <f>'Fiche Données'!CP92</f>
        <v>0</v>
      </c>
      <c r="DD59" s="523">
        <f>'Fiche Données'!CQ92</f>
        <v>0</v>
      </c>
      <c r="DE59" s="523">
        <f>'Fiche Données'!CR92</f>
        <v>0</v>
      </c>
      <c r="DF59" s="523">
        <f>'Fiche Données'!CS92</f>
        <v>0</v>
      </c>
      <c r="DG59" s="523">
        <f>'Fiche Données'!CT92</f>
        <v>0</v>
      </c>
      <c r="DH59" s="523">
        <f>'Fiche Données'!CU92</f>
        <v>0</v>
      </c>
      <c r="DI59" s="523">
        <f>'Fiche Données'!CV92</f>
        <v>0</v>
      </c>
      <c r="DJ59" s="523">
        <f>'Fiche Données'!CW92</f>
        <v>0</v>
      </c>
      <c r="DK59" s="523">
        <f>'Fiche Données'!CX92</f>
        <v>0</v>
      </c>
      <c r="DL59" s="523">
        <f>'Fiche Données'!CY92</f>
        <v>0</v>
      </c>
      <c r="DM59" s="523">
        <f>'Fiche Données'!CZ92</f>
        <v>0</v>
      </c>
      <c r="DN59" s="523">
        <f>'Fiche Données'!DA92</f>
        <v>0</v>
      </c>
      <c r="DO59" s="523">
        <f>'Fiche Données'!DB92</f>
        <v>0</v>
      </c>
      <c r="DP59" s="523">
        <f>'Fiche Données'!DC92</f>
        <v>0</v>
      </c>
      <c r="DQ59" s="523">
        <f>'Fiche Données'!DD92</f>
        <v>0</v>
      </c>
      <c r="DR59" s="523">
        <f>'Fiche Données'!DE92</f>
        <v>0</v>
      </c>
      <c r="DS59" s="523">
        <f>'Fiche Données'!DF92</f>
        <v>0</v>
      </c>
      <c r="DT59" s="523">
        <f>'Fiche Données'!DG92</f>
        <v>0</v>
      </c>
      <c r="DU59" s="523">
        <f>'Fiche Données'!DH92</f>
        <v>0</v>
      </c>
      <c r="DV59" s="523">
        <f>'Fiche Données'!DI92</f>
        <v>0</v>
      </c>
      <c r="DW59" s="523">
        <f>'Fiche Données'!DJ92</f>
        <v>0</v>
      </c>
      <c r="DX59" s="523">
        <f>'Fiche Données'!DK92</f>
        <v>0</v>
      </c>
      <c r="DY59" s="523">
        <f>'Fiche Données'!DL92</f>
        <v>0</v>
      </c>
      <c r="DZ59" s="523">
        <f>'Fiche Données'!DM92</f>
        <v>0</v>
      </c>
      <c r="EA59" s="523">
        <f>'Fiche Données'!DN92</f>
        <v>0</v>
      </c>
      <c r="EB59" s="523">
        <f>'Fiche Données'!DO92</f>
        <v>0</v>
      </c>
      <c r="EC59" s="523">
        <f>'Fiche Données'!DP92</f>
        <v>0</v>
      </c>
      <c r="ED59" s="523">
        <f>'Fiche Données'!DQ92</f>
        <v>0</v>
      </c>
      <c r="EE59" s="523">
        <f>'Fiche Données'!DR92</f>
        <v>0</v>
      </c>
      <c r="EF59" s="523">
        <f>'Fiche Données'!DS92</f>
        <v>0</v>
      </c>
      <c r="EG59" s="523">
        <f>'Fiche Données'!DT92</f>
        <v>0</v>
      </c>
      <c r="EH59" s="523">
        <f>'Fiche Données'!DU92</f>
        <v>0</v>
      </c>
      <c r="EI59" s="523">
        <f>'Fiche Données'!DV92</f>
        <v>0</v>
      </c>
      <c r="EJ59" s="523">
        <f>'Fiche Données'!DW92</f>
        <v>0</v>
      </c>
      <c r="EK59" s="523">
        <f>'Fiche Données'!DX92</f>
        <v>0</v>
      </c>
      <c r="EL59" s="523">
        <f>'Fiche Données'!DY92</f>
        <v>0</v>
      </c>
      <c r="EM59" s="523">
        <f>'Fiche Données'!DZ92</f>
        <v>0</v>
      </c>
      <c r="EN59" s="523">
        <f>'Fiche Données'!EA92</f>
        <v>0</v>
      </c>
      <c r="EO59" s="523">
        <f>'Fiche Données'!EB92</f>
        <v>0</v>
      </c>
      <c r="EP59" s="523">
        <f>'Fiche Données'!EC92</f>
        <v>0</v>
      </c>
      <c r="EQ59" s="523">
        <f>'Fiche Données'!ED92</f>
        <v>0</v>
      </c>
      <c r="ER59" s="523">
        <f>'Fiche Données'!EE92</f>
        <v>0</v>
      </c>
      <c r="ES59" s="523">
        <f>'Fiche Données'!EF92</f>
        <v>0</v>
      </c>
      <c r="ET59" s="523">
        <f>'Fiche Données'!EG92</f>
        <v>0</v>
      </c>
      <c r="EU59" s="523">
        <f>'Fiche Données'!EH92</f>
        <v>0</v>
      </c>
      <c r="EV59" s="524">
        <f>'Fiche Données'!EI92</f>
        <v>0</v>
      </c>
    </row>
    <row r="60" spans="1:152" ht="22.5" customHeight="1" x14ac:dyDescent="0.25">
      <c r="O60" s="725" t="s">
        <v>475</v>
      </c>
      <c r="P60" s="726"/>
      <c r="Q60" s="726" t="s">
        <v>285</v>
      </c>
      <c r="R60" s="729"/>
      <c r="S60" s="537">
        <f t="shared" si="0"/>
        <v>0</v>
      </c>
      <c r="T60" s="534">
        <f>'Fiche Données'!G94</f>
        <v>0</v>
      </c>
      <c r="U60" s="522">
        <f>'Fiche Données'!H94</f>
        <v>0</v>
      </c>
      <c r="V60" s="522">
        <f>'Fiche Données'!I94</f>
        <v>0</v>
      </c>
      <c r="W60" s="522">
        <f>'Fiche Données'!J94</f>
        <v>0</v>
      </c>
      <c r="X60" s="522">
        <f>'Fiche Données'!K94</f>
        <v>0</v>
      </c>
      <c r="Y60" s="522">
        <f>'Fiche Données'!L94</f>
        <v>0</v>
      </c>
      <c r="Z60" s="522">
        <f>'Fiche Données'!M94</f>
        <v>0</v>
      </c>
      <c r="AA60" s="522">
        <f>'Fiche Données'!N94</f>
        <v>0</v>
      </c>
      <c r="AB60" s="522">
        <f>'Fiche Données'!O94</f>
        <v>0</v>
      </c>
      <c r="AC60" s="522">
        <f>'Fiche Données'!P94</f>
        <v>0</v>
      </c>
      <c r="AD60" s="522">
        <f>'Fiche Données'!Q94</f>
        <v>0</v>
      </c>
      <c r="AE60" s="522">
        <f>'Fiche Données'!R94</f>
        <v>0</v>
      </c>
      <c r="AF60" s="522">
        <f>'Fiche Données'!S94</f>
        <v>0</v>
      </c>
      <c r="AG60" s="522">
        <f>'Fiche Données'!T94</f>
        <v>0</v>
      </c>
      <c r="AH60" s="522">
        <f>'Fiche Données'!U94</f>
        <v>0</v>
      </c>
      <c r="AI60" s="522">
        <f>'Fiche Données'!V94</f>
        <v>0</v>
      </c>
      <c r="AJ60" s="522">
        <f>'Fiche Données'!W94</f>
        <v>0</v>
      </c>
      <c r="AK60" s="522">
        <f>'Fiche Données'!X94</f>
        <v>0</v>
      </c>
      <c r="AL60" s="522">
        <f>'Fiche Données'!Y94</f>
        <v>0</v>
      </c>
      <c r="AM60" s="522">
        <f>'Fiche Données'!Z94</f>
        <v>0</v>
      </c>
      <c r="AN60" s="522">
        <f>'Fiche Données'!AA94</f>
        <v>0</v>
      </c>
      <c r="AO60" s="522">
        <f>'Fiche Données'!AB94</f>
        <v>0</v>
      </c>
      <c r="AP60" s="522">
        <f>'Fiche Données'!AC94</f>
        <v>0</v>
      </c>
      <c r="AQ60" s="522">
        <f>'Fiche Données'!AD94</f>
        <v>0</v>
      </c>
      <c r="AR60" s="522">
        <f>'Fiche Données'!AE94</f>
        <v>0</v>
      </c>
      <c r="AS60" s="522">
        <f>'Fiche Données'!AF94</f>
        <v>0</v>
      </c>
      <c r="AT60" s="522">
        <f>'Fiche Données'!AG94</f>
        <v>0</v>
      </c>
      <c r="AU60" s="522">
        <f>'Fiche Données'!AH94</f>
        <v>0</v>
      </c>
      <c r="AV60" s="522">
        <f>'Fiche Données'!AI94</f>
        <v>0</v>
      </c>
      <c r="AW60" s="522">
        <f>'Fiche Données'!AJ94</f>
        <v>0</v>
      </c>
      <c r="AX60" s="522">
        <f>'Fiche Données'!AK94</f>
        <v>0</v>
      </c>
      <c r="AY60" s="522">
        <f>'Fiche Données'!AL94</f>
        <v>0</v>
      </c>
      <c r="AZ60" s="522">
        <f>'Fiche Données'!AM94</f>
        <v>0</v>
      </c>
      <c r="BA60" s="522">
        <f>'Fiche Données'!AN94</f>
        <v>0</v>
      </c>
      <c r="BB60" s="522">
        <f>'Fiche Données'!AO94</f>
        <v>0</v>
      </c>
      <c r="BC60" s="522">
        <f>'Fiche Données'!AP94</f>
        <v>0</v>
      </c>
      <c r="BD60" s="522">
        <f>'Fiche Données'!AQ94</f>
        <v>0</v>
      </c>
      <c r="BE60" s="522">
        <f>'Fiche Données'!AR94</f>
        <v>0</v>
      </c>
      <c r="BF60" s="522">
        <f>'Fiche Données'!AS94</f>
        <v>0</v>
      </c>
      <c r="BG60" s="522">
        <f>'Fiche Données'!AT94</f>
        <v>0</v>
      </c>
      <c r="BH60" s="522">
        <f>'Fiche Données'!AU94</f>
        <v>0</v>
      </c>
      <c r="BI60" s="522">
        <f>'Fiche Données'!AV94</f>
        <v>0</v>
      </c>
      <c r="BJ60" s="522">
        <f>'Fiche Données'!AW94</f>
        <v>0</v>
      </c>
      <c r="BK60" s="522">
        <f>'Fiche Données'!AX94</f>
        <v>0</v>
      </c>
      <c r="BL60" s="522">
        <f>'Fiche Données'!AY94</f>
        <v>0</v>
      </c>
      <c r="BM60" s="522">
        <f>'Fiche Données'!AZ94</f>
        <v>0</v>
      </c>
      <c r="BN60" s="522">
        <f>'Fiche Données'!BA94</f>
        <v>0</v>
      </c>
      <c r="BO60" s="522">
        <f>'Fiche Données'!BB94</f>
        <v>0</v>
      </c>
      <c r="BP60" s="522">
        <f>'Fiche Données'!BC94</f>
        <v>0</v>
      </c>
      <c r="BQ60" s="522">
        <f>'Fiche Données'!BD94</f>
        <v>0</v>
      </c>
      <c r="BR60" s="522">
        <f>'Fiche Données'!BE94</f>
        <v>0</v>
      </c>
      <c r="BS60" s="522">
        <f>'Fiche Données'!BF94</f>
        <v>0</v>
      </c>
      <c r="BT60" s="522">
        <f>'Fiche Données'!BG94</f>
        <v>0</v>
      </c>
      <c r="BU60" s="522">
        <f>'Fiche Données'!BH94</f>
        <v>0</v>
      </c>
      <c r="BV60" s="522">
        <f>'Fiche Données'!BI94</f>
        <v>0</v>
      </c>
      <c r="BW60" s="522">
        <f>'Fiche Données'!BJ94</f>
        <v>0</v>
      </c>
      <c r="BX60" s="522">
        <f>'Fiche Données'!BK94</f>
        <v>0</v>
      </c>
      <c r="BY60" s="522">
        <f>'Fiche Données'!BL94</f>
        <v>0</v>
      </c>
      <c r="BZ60" s="522">
        <f>'Fiche Données'!BM94</f>
        <v>0</v>
      </c>
      <c r="CA60" s="522">
        <f>'Fiche Données'!BN94</f>
        <v>0</v>
      </c>
      <c r="CB60" s="522">
        <f>'Fiche Données'!BO94</f>
        <v>0</v>
      </c>
      <c r="CC60" s="522">
        <f>'Fiche Données'!BP94</f>
        <v>0</v>
      </c>
      <c r="CD60" s="522">
        <f>'Fiche Données'!BQ94</f>
        <v>0</v>
      </c>
      <c r="CE60" s="522">
        <f>'Fiche Données'!BR94</f>
        <v>0</v>
      </c>
      <c r="CF60" s="522">
        <f>'Fiche Données'!BS94</f>
        <v>0</v>
      </c>
      <c r="CG60" s="522">
        <f>'Fiche Données'!BT94</f>
        <v>0</v>
      </c>
      <c r="CH60" s="522">
        <f>'Fiche Données'!BU94</f>
        <v>0</v>
      </c>
      <c r="CI60" s="522">
        <f>'Fiche Données'!BV94</f>
        <v>0</v>
      </c>
      <c r="CJ60" s="522">
        <f>'Fiche Données'!BW94</f>
        <v>0</v>
      </c>
      <c r="CK60" s="522">
        <f>'Fiche Données'!BX94</f>
        <v>0</v>
      </c>
      <c r="CL60" s="522">
        <f>'Fiche Données'!BY94</f>
        <v>0</v>
      </c>
      <c r="CM60" s="522">
        <f>'Fiche Données'!BZ94</f>
        <v>0</v>
      </c>
      <c r="CN60" s="522">
        <f>'Fiche Données'!CA94</f>
        <v>0</v>
      </c>
      <c r="CO60" s="522">
        <f>'Fiche Données'!CB94</f>
        <v>0</v>
      </c>
      <c r="CP60" s="522">
        <f>'Fiche Données'!CC94</f>
        <v>0</v>
      </c>
      <c r="CQ60" s="522">
        <f>'Fiche Données'!CD94</f>
        <v>0</v>
      </c>
      <c r="CR60" s="522">
        <f>'Fiche Données'!CE94</f>
        <v>0</v>
      </c>
      <c r="CS60" s="522">
        <f>'Fiche Données'!CF94</f>
        <v>0</v>
      </c>
      <c r="CT60" s="522">
        <f>'Fiche Données'!CG94</f>
        <v>0</v>
      </c>
      <c r="CU60" s="522">
        <f>'Fiche Données'!CH94</f>
        <v>0</v>
      </c>
      <c r="CV60" s="522">
        <f>'Fiche Données'!CI94</f>
        <v>0</v>
      </c>
      <c r="CW60" s="522">
        <f>'Fiche Données'!CJ94</f>
        <v>0</v>
      </c>
      <c r="CX60" s="522">
        <f>'Fiche Données'!CK94</f>
        <v>0</v>
      </c>
      <c r="CY60" s="522">
        <f>'Fiche Données'!CL94</f>
        <v>0</v>
      </c>
      <c r="CZ60" s="522">
        <f>'Fiche Données'!CM94</f>
        <v>0</v>
      </c>
      <c r="DA60" s="522">
        <f>'Fiche Données'!CN94</f>
        <v>0</v>
      </c>
      <c r="DB60" s="522">
        <f>'Fiche Données'!CO94</f>
        <v>0</v>
      </c>
      <c r="DC60" s="522">
        <f>'Fiche Données'!CP94</f>
        <v>0</v>
      </c>
      <c r="DD60" s="522">
        <f>'Fiche Données'!CQ94</f>
        <v>0</v>
      </c>
      <c r="DE60" s="522">
        <f>'Fiche Données'!CR94</f>
        <v>0</v>
      </c>
      <c r="DF60" s="522">
        <f>'Fiche Données'!CS94</f>
        <v>0</v>
      </c>
      <c r="DG60" s="522">
        <f>'Fiche Données'!CT94</f>
        <v>0</v>
      </c>
      <c r="DH60" s="522">
        <f>'Fiche Données'!CU94</f>
        <v>0</v>
      </c>
      <c r="DI60" s="522">
        <f>'Fiche Données'!CV94</f>
        <v>0</v>
      </c>
      <c r="DJ60" s="522">
        <f>'Fiche Données'!CW94</f>
        <v>0</v>
      </c>
      <c r="DK60" s="522">
        <f>'Fiche Données'!CX94</f>
        <v>0</v>
      </c>
      <c r="DL60" s="522">
        <f>'Fiche Données'!CY94</f>
        <v>0</v>
      </c>
      <c r="DM60" s="522">
        <f>'Fiche Données'!CZ94</f>
        <v>0</v>
      </c>
      <c r="DN60" s="522">
        <f>'Fiche Données'!DA94</f>
        <v>0</v>
      </c>
      <c r="DO60" s="522">
        <f>'Fiche Données'!DB94</f>
        <v>0</v>
      </c>
      <c r="DP60" s="522">
        <f>'Fiche Données'!DC94</f>
        <v>0</v>
      </c>
      <c r="DQ60" s="522">
        <f>'Fiche Données'!DD94</f>
        <v>0</v>
      </c>
      <c r="DR60" s="522">
        <f>'Fiche Données'!DE94</f>
        <v>0</v>
      </c>
      <c r="DS60" s="522">
        <f>'Fiche Données'!DF94</f>
        <v>0</v>
      </c>
      <c r="DT60" s="522">
        <f>'Fiche Données'!DG94</f>
        <v>0</v>
      </c>
      <c r="DU60" s="522">
        <f>'Fiche Données'!DH94</f>
        <v>0</v>
      </c>
      <c r="DV60" s="522">
        <f>'Fiche Données'!DI94</f>
        <v>0</v>
      </c>
      <c r="DW60" s="522">
        <f>'Fiche Données'!DJ94</f>
        <v>0</v>
      </c>
      <c r="DX60" s="522">
        <f>'Fiche Données'!DK94</f>
        <v>0</v>
      </c>
      <c r="DY60" s="522">
        <f>'Fiche Données'!DL94</f>
        <v>0</v>
      </c>
      <c r="DZ60" s="522">
        <f>'Fiche Données'!DM94</f>
        <v>0</v>
      </c>
      <c r="EA60" s="522">
        <f>'Fiche Données'!DN94</f>
        <v>0</v>
      </c>
      <c r="EB60" s="522">
        <f>'Fiche Données'!DO94</f>
        <v>0</v>
      </c>
      <c r="EC60" s="522">
        <f>'Fiche Données'!DP94</f>
        <v>0</v>
      </c>
      <c r="ED60" s="522">
        <f>'Fiche Données'!DQ94</f>
        <v>0</v>
      </c>
      <c r="EE60" s="522">
        <f>'Fiche Données'!DR94</f>
        <v>0</v>
      </c>
      <c r="EF60" s="522">
        <f>'Fiche Données'!DS94</f>
        <v>0</v>
      </c>
      <c r="EG60" s="522">
        <f>'Fiche Données'!DT94</f>
        <v>0</v>
      </c>
      <c r="EH60" s="522">
        <f>'Fiche Données'!DU94</f>
        <v>0</v>
      </c>
      <c r="EI60" s="522">
        <f>'Fiche Données'!DV94</f>
        <v>0</v>
      </c>
      <c r="EJ60" s="522">
        <f>'Fiche Données'!DW94</f>
        <v>0</v>
      </c>
      <c r="EK60" s="522">
        <f>'Fiche Données'!DX94</f>
        <v>0</v>
      </c>
      <c r="EL60" s="522">
        <f>'Fiche Données'!DY94</f>
        <v>0</v>
      </c>
      <c r="EM60" s="522">
        <f>'Fiche Données'!DZ94</f>
        <v>0</v>
      </c>
      <c r="EN60" s="522">
        <f>'Fiche Données'!EA94</f>
        <v>0</v>
      </c>
      <c r="EO60" s="522">
        <f>'Fiche Données'!EB94</f>
        <v>0</v>
      </c>
      <c r="EP60" s="522">
        <f>'Fiche Données'!EC94</f>
        <v>0</v>
      </c>
      <c r="EQ60" s="522">
        <f>'Fiche Données'!ED94</f>
        <v>0</v>
      </c>
      <c r="ER60" s="522">
        <f>'Fiche Données'!EE94</f>
        <v>0</v>
      </c>
      <c r="ES60" s="522">
        <f>'Fiche Données'!EF94</f>
        <v>0</v>
      </c>
      <c r="ET60" s="522">
        <f>'Fiche Données'!EG94</f>
        <v>0</v>
      </c>
      <c r="EU60" s="522">
        <f>'Fiche Données'!EH94</f>
        <v>0</v>
      </c>
      <c r="EV60" s="525">
        <f>'Fiche Données'!EI94</f>
        <v>0</v>
      </c>
    </row>
    <row r="61" spans="1:152" ht="22.5" customHeight="1" x14ac:dyDescent="0.25">
      <c r="O61" s="725" t="s">
        <v>476</v>
      </c>
      <c r="P61" s="726"/>
      <c r="Q61" s="726" t="s">
        <v>285</v>
      </c>
      <c r="R61" s="729"/>
      <c r="S61" s="537">
        <f t="shared" si="0"/>
        <v>0</v>
      </c>
      <c r="T61" s="534">
        <f>'Fiche Données'!G102</f>
        <v>0</v>
      </c>
      <c r="U61" s="522">
        <f>'Fiche Données'!H102</f>
        <v>0</v>
      </c>
      <c r="V61" s="522">
        <f>'Fiche Données'!I102</f>
        <v>0</v>
      </c>
      <c r="W61" s="522">
        <f>'Fiche Données'!J102</f>
        <v>0</v>
      </c>
      <c r="X61" s="522">
        <f>'Fiche Données'!K102</f>
        <v>0</v>
      </c>
      <c r="Y61" s="522">
        <f>'Fiche Données'!L102</f>
        <v>0</v>
      </c>
      <c r="Z61" s="522">
        <f>'Fiche Données'!M102</f>
        <v>0</v>
      </c>
      <c r="AA61" s="522">
        <f>'Fiche Données'!N102</f>
        <v>0</v>
      </c>
      <c r="AB61" s="522">
        <f>'Fiche Données'!O102</f>
        <v>0</v>
      </c>
      <c r="AC61" s="522">
        <f>'Fiche Données'!P102</f>
        <v>0</v>
      </c>
      <c r="AD61" s="522">
        <f>'Fiche Données'!Q102</f>
        <v>0</v>
      </c>
      <c r="AE61" s="522">
        <f>'Fiche Données'!R102</f>
        <v>0</v>
      </c>
      <c r="AF61" s="522">
        <f>'Fiche Données'!S102</f>
        <v>0</v>
      </c>
      <c r="AG61" s="522">
        <f>'Fiche Données'!T102</f>
        <v>0</v>
      </c>
      <c r="AH61" s="522">
        <f>'Fiche Données'!U102</f>
        <v>0</v>
      </c>
      <c r="AI61" s="522">
        <f>'Fiche Données'!V102</f>
        <v>0</v>
      </c>
      <c r="AJ61" s="522">
        <f>'Fiche Données'!W102</f>
        <v>0</v>
      </c>
      <c r="AK61" s="522">
        <f>'Fiche Données'!X102</f>
        <v>0</v>
      </c>
      <c r="AL61" s="522">
        <f>'Fiche Données'!Y102</f>
        <v>0</v>
      </c>
      <c r="AM61" s="522">
        <f>'Fiche Données'!Z102</f>
        <v>0</v>
      </c>
      <c r="AN61" s="522">
        <f>'Fiche Données'!AA102</f>
        <v>0</v>
      </c>
      <c r="AO61" s="522">
        <f>'Fiche Données'!AB102</f>
        <v>0</v>
      </c>
      <c r="AP61" s="522">
        <f>'Fiche Données'!AC102</f>
        <v>0</v>
      </c>
      <c r="AQ61" s="522">
        <f>'Fiche Données'!AD102</f>
        <v>0</v>
      </c>
      <c r="AR61" s="522">
        <f>'Fiche Données'!AE102</f>
        <v>0</v>
      </c>
      <c r="AS61" s="522">
        <f>'Fiche Données'!AF102</f>
        <v>0</v>
      </c>
      <c r="AT61" s="522">
        <f>'Fiche Données'!AG102</f>
        <v>0</v>
      </c>
      <c r="AU61" s="522">
        <f>'Fiche Données'!AH102</f>
        <v>0</v>
      </c>
      <c r="AV61" s="522">
        <f>'Fiche Données'!AI102</f>
        <v>0</v>
      </c>
      <c r="AW61" s="522">
        <f>'Fiche Données'!AJ102</f>
        <v>0</v>
      </c>
      <c r="AX61" s="522">
        <f>'Fiche Données'!AK102</f>
        <v>0</v>
      </c>
      <c r="AY61" s="522">
        <f>'Fiche Données'!AL102</f>
        <v>0</v>
      </c>
      <c r="AZ61" s="522">
        <f>'Fiche Données'!AM102</f>
        <v>0</v>
      </c>
      <c r="BA61" s="522">
        <f>'Fiche Données'!AN102</f>
        <v>0</v>
      </c>
      <c r="BB61" s="522">
        <f>'Fiche Données'!AO102</f>
        <v>0</v>
      </c>
      <c r="BC61" s="522">
        <f>'Fiche Données'!AP102</f>
        <v>0</v>
      </c>
      <c r="BD61" s="522">
        <f>'Fiche Données'!AQ102</f>
        <v>0</v>
      </c>
      <c r="BE61" s="522">
        <f>'Fiche Données'!AR102</f>
        <v>0</v>
      </c>
      <c r="BF61" s="522">
        <f>'Fiche Données'!AS102</f>
        <v>0</v>
      </c>
      <c r="BG61" s="522">
        <f>'Fiche Données'!AT102</f>
        <v>0</v>
      </c>
      <c r="BH61" s="522">
        <f>'Fiche Données'!AU102</f>
        <v>0</v>
      </c>
      <c r="BI61" s="522">
        <f>'Fiche Données'!AV102</f>
        <v>0</v>
      </c>
      <c r="BJ61" s="522">
        <f>'Fiche Données'!AW102</f>
        <v>0</v>
      </c>
      <c r="BK61" s="522">
        <f>'Fiche Données'!AX102</f>
        <v>0</v>
      </c>
      <c r="BL61" s="522">
        <f>'Fiche Données'!AY102</f>
        <v>0</v>
      </c>
      <c r="BM61" s="522">
        <f>'Fiche Données'!AZ102</f>
        <v>0</v>
      </c>
      <c r="BN61" s="522">
        <f>'Fiche Données'!BA102</f>
        <v>0</v>
      </c>
      <c r="BO61" s="522">
        <f>'Fiche Données'!BB102</f>
        <v>0</v>
      </c>
      <c r="BP61" s="522">
        <f>'Fiche Données'!BC102</f>
        <v>0</v>
      </c>
      <c r="BQ61" s="522">
        <f>'Fiche Données'!BD102</f>
        <v>0</v>
      </c>
      <c r="BR61" s="522">
        <f>'Fiche Données'!BE102</f>
        <v>0</v>
      </c>
      <c r="BS61" s="522">
        <f>'Fiche Données'!BF102</f>
        <v>0</v>
      </c>
      <c r="BT61" s="522">
        <f>'Fiche Données'!BG102</f>
        <v>0</v>
      </c>
      <c r="BU61" s="522">
        <f>'Fiche Données'!BH102</f>
        <v>0</v>
      </c>
      <c r="BV61" s="522">
        <f>'Fiche Données'!BI102</f>
        <v>0</v>
      </c>
      <c r="BW61" s="522">
        <f>'Fiche Données'!BJ102</f>
        <v>0</v>
      </c>
      <c r="BX61" s="522">
        <f>'Fiche Données'!BK102</f>
        <v>0</v>
      </c>
      <c r="BY61" s="522">
        <f>'Fiche Données'!BL102</f>
        <v>0</v>
      </c>
      <c r="BZ61" s="522">
        <f>'Fiche Données'!BM102</f>
        <v>0</v>
      </c>
      <c r="CA61" s="522">
        <f>'Fiche Données'!BN102</f>
        <v>0</v>
      </c>
      <c r="CB61" s="522">
        <f>'Fiche Données'!BO102</f>
        <v>0</v>
      </c>
      <c r="CC61" s="522">
        <f>'Fiche Données'!BP102</f>
        <v>0</v>
      </c>
      <c r="CD61" s="522">
        <f>'Fiche Données'!BQ102</f>
        <v>0</v>
      </c>
      <c r="CE61" s="522">
        <f>'Fiche Données'!BR102</f>
        <v>0</v>
      </c>
      <c r="CF61" s="522">
        <f>'Fiche Données'!BS102</f>
        <v>0</v>
      </c>
      <c r="CG61" s="522">
        <f>'Fiche Données'!BT102</f>
        <v>0</v>
      </c>
      <c r="CH61" s="522">
        <f>'Fiche Données'!BU102</f>
        <v>0</v>
      </c>
      <c r="CI61" s="522">
        <f>'Fiche Données'!BV102</f>
        <v>0</v>
      </c>
      <c r="CJ61" s="522">
        <f>'Fiche Données'!BW102</f>
        <v>0</v>
      </c>
      <c r="CK61" s="522">
        <f>'Fiche Données'!BX102</f>
        <v>0</v>
      </c>
      <c r="CL61" s="522">
        <f>'Fiche Données'!BY102</f>
        <v>0</v>
      </c>
      <c r="CM61" s="522">
        <f>'Fiche Données'!BZ102</f>
        <v>0</v>
      </c>
      <c r="CN61" s="522">
        <f>'Fiche Données'!CA102</f>
        <v>0</v>
      </c>
      <c r="CO61" s="522">
        <f>'Fiche Données'!CB102</f>
        <v>0</v>
      </c>
      <c r="CP61" s="522">
        <f>'Fiche Données'!CC102</f>
        <v>0</v>
      </c>
      <c r="CQ61" s="522">
        <f>'Fiche Données'!CD102</f>
        <v>0</v>
      </c>
      <c r="CR61" s="522">
        <f>'Fiche Données'!CE102</f>
        <v>0</v>
      </c>
      <c r="CS61" s="522">
        <f>'Fiche Données'!CF102</f>
        <v>0</v>
      </c>
      <c r="CT61" s="522">
        <f>'Fiche Données'!CG102</f>
        <v>0</v>
      </c>
      <c r="CU61" s="522">
        <f>'Fiche Données'!CH102</f>
        <v>0</v>
      </c>
      <c r="CV61" s="522">
        <f>'Fiche Données'!CI102</f>
        <v>0</v>
      </c>
      <c r="CW61" s="522">
        <f>'Fiche Données'!CJ102</f>
        <v>0</v>
      </c>
      <c r="CX61" s="522">
        <f>'Fiche Données'!CK102</f>
        <v>0</v>
      </c>
      <c r="CY61" s="522">
        <f>'Fiche Données'!CL102</f>
        <v>0</v>
      </c>
      <c r="CZ61" s="522">
        <f>'Fiche Données'!CM102</f>
        <v>0</v>
      </c>
      <c r="DA61" s="522">
        <f>'Fiche Données'!CN102</f>
        <v>0</v>
      </c>
      <c r="DB61" s="522">
        <f>'Fiche Données'!CO102</f>
        <v>0</v>
      </c>
      <c r="DC61" s="522">
        <f>'Fiche Données'!CP102</f>
        <v>0</v>
      </c>
      <c r="DD61" s="522">
        <f>'Fiche Données'!CQ102</f>
        <v>0</v>
      </c>
      <c r="DE61" s="522">
        <f>'Fiche Données'!CR102</f>
        <v>0</v>
      </c>
      <c r="DF61" s="522">
        <f>'Fiche Données'!CS102</f>
        <v>0</v>
      </c>
      <c r="DG61" s="522">
        <f>'Fiche Données'!CT102</f>
        <v>0</v>
      </c>
      <c r="DH61" s="522">
        <f>'Fiche Données'!CU102</f>
        <v>0</v>
      </c>
      <c r="DI61" s="522">
        <f>'Fiche Données'!CV102</f>
        <v>0</v>
      </c>
      <c r="DJ61" s="522">
        <f>'Fiche Données'!CW102</f>
        <v>0</v>
      </c>
      <c r="DK61" s="522">
        <f>'Fiche Données'!CX102</f>
        <v>0</v>
      </c>
      <c r="DL61" s="522">
        <f>'Fiche Données'!CY102</f>
        <v>0</v>
      </c>
      <c r="DM61" s="522">
        <f>'Fiche Données'!CZ102</f>
        <v>0</v>
      </c>
      <c r="DN61" s="522">
        <f>'Fiche Données'!DA102</f>
        <v>0</v>
      </c>
      <c r="DO61" s="522">
        <f>'Fiche Données'!DB102</f>
        <v>0</v>
      </c>
      <c r="DP61" s="522">
        <f>'Fiche Données'!DC102</f>
        <v>0</v>
      </c>
      <c r="DQ61" s="522">
        <f>'Fiche Données'!DD102</f>
        <v>0</v>
      </c>
      <c r="DR61" s="522">
        <f>'Fiche Données'!DE102</f>
        <v>0</v>
      </c>
      <c r="DS61" s="522">
        <f>'Fiche Données'!DF102</f>
        <v>0</v>
      </c>
      <c r="DT61" s="522">
        <f>'Fiche Données'!DG102</f>
        <v>0</v>
      </c>
      <c r="DU61" s="522">
        <f>'Fiche Données'!DH102</f>
        <v>0</v>
      </c>
      <c r="DV61" s="522">
        <f>'Fiche Données'!DI102</f>
        <v>0</v>
      </c>
      <c r="DW61" s="522">
        <f>'Fiche Données'!DJ102</f>
        <v>0</v>
      </c>
      <c r="DX61" s="522">
        <f>'Fiche Données'!DK102</f>
        <v>0</v>
      </c>
      <c r="DY61" s="522">
        <f>'Fiche Données'!DL102</f>
        <v>0</v>
      </c>
      <c r="DZ61" s="522">
        <f>'Fiche Données'!DM102</f>
        <v>0</v>
      </c>
      <c r="EA61" s="522">
        <f>'Fiche Données'!DN102</f>
        <v>0</v>
      </c>
      <c r="EB61" s="522">
        <f>'Fiche Données'!DO102</f>
        <v>0</v>
      </c>
      <c r="EC61" s="522">
        <f>'Fiche Données'!DP102</f>
        <v>0</v>
      </c>
      <c r="ED61" s="522">
        <f>'Fiche Données'!DQ102</f>
        <v>0</v>
      </c>
      <c r="EE61" s="522">
        <f>'Fiche Données'!DR102</f>
        <v>0</v>
      </c>
      <c r="EF61" s="522">
        <f>'Fiche Données'!DS102</f>
        <v>0</v>
      </c>
      <c r="EG61" s="522">
        <f>'Fiche Données'!DT102</f>
        <v>0</v>
      </c>
      <c r="EH61" s="522">
        <f>'Fiche Données'!DU102</f>
        <v>0</v>
      </c>
      <c r="EI61" s="522">
        <f>'Fiche Données'!DV102</f>
        <v>0</v>
      </c>
      <c r="EJ61" s="522">
        <f>'Fiche Données'!DW102</f>
        <v>0</v>
      </c>
      <c r="EK61" s="522">
        <f>'Fiche Données'!DX102</f>
        <v>0</v>
      </c>
      <c r="EL61" s="522">
        <f>'Fiche Données'!DY102</f>
        <v>0</v>
      </c>
      <c r="EM61" s="522">
        <f>'Fiche Données'!DZ102</f>
        <v>0</v>
      </c>
      <c r="EN61" s="522">
        <f>'Fiche Données'!EA102</f>
        <v>0</v>
      </c>
      <c r="EO61" s="522">
        <f>'Fiche Données'!EB102</f>
        <v>0</v>
      </c>
      <c r="EP61" s="522">
        <f>'Fiche Données'!EC102</f>
        <v>0</v>
      </c>
      <c r="EQ61" s="522">
        <f>'Fiche Données'!ED102</f>
        <v>0</v>
      </c>
      <c r="ER61" s="522">
        <f>'Fiche Données'!EE102</f>
        <v>0</v>
      </c>
      <c r="ES61" s="522">
        <f>'Fiche Données'!EF102</f>
        <v>0</v>
      </c>
      <c r="ET61" s="522">
        <f>'Fiche Données'!EG102</f>
        <v>0</v>
      </c>
      <c r="EU61" s="522">
        <f>'Fiche Données'!EH102</f>
        <v>0</v>
      </c>
      <c r="EV61" s="525">
        <f>'Fiche Données'!EI102</f>
        <v>0</v>
      </c>
    </row>
    <row r="62" spans="1:152" ht="22.5" customHeight="1" thickBot="1" x14ac:dyDescent="0.3">
      <c r="O62" s="723" t="s">
        <v>477</v>
      </c>
      <c r="P62" s="724"/>
      <c r="Q62" s="724" t="s">
        <v>285</v>
      </c>
      <c r="R62" s="783"/>
      <c r="S62" s="538">
        <f t="shared" si="0"/>
        <v>0</v>
      </c>
      <c r="T62" s="535">
        <f>'Fiche Données'!G108</f>
        <v>0</v>
      </c>
      <c r="U62" s="526">
        <f>'Fiche Données'!H108</f>
        <v>0</v>
      </c>
      <c r="V62" s="526">
        <f>'Fiche Données'!I108</f>
        <v>0</v>
      </c>
      <c r="W62" s="526">
        <f>'Fiche Données'!J108</f>
        <v>0</v>
      </c>
      <c r="X62" s="526">
        <f>'Fiche Données'!K108</f>
        <v>0</v>
      </c>
      <c r="Y62" s="526">
        <f>'Fiche Données'!L108</f>
        <v>0</v>
      </c>
      <c r="Z62" s="526">
        <f>'Fiche Données'!M108</f>
        <v>0</v>
      </c>
      <c r="AA62" s="526">
        <f>'Fiche Données'!N108</f>
        <v>0</v>
      </c>
      <c r="AB62" s="526">
        <f>'Fiche Données'!O108</f>
        <v>0</v>
      </c>
      <c r="AC62" s="526">
        <f>'Fiche Données'!P108</f>
        <v>0</v>
      </c>
      <c r="AD62" s="526">
        <f>'Fiche Données'!Q108</f>
        <v>0</v>
      </c>
      <c r="AE62" s="526">
        <f>'Fiche Données'!R108</f>
        <v>0</v>
      </c>
      <c r="AF62" s="526">
        <f>'Fiche Données'!S108</f>
        <v>0</v>
      </c>
      <c r="AG62" s="526">
        <f>'Fiche Données'!T108</f>
        <v>0</v>
      </c>
      <c r="AH62" s="526">
        <f>'Fiche Données'!U108</f>
        <v>0</v>
      </c>
      <c r="AI62" s="526">
        <f>'Fiche Données'!V108</f>
        <v>0</v>
      </c>
      <c r="AJ62" s="526">
        <f>'Fiche Données'!W108</f>
        <v>0</v>
      </c>
      <c r="AK62" s="526">
        <f>'Fiche Données'!X108</f>
        <v>0</v>
      </c>
      <c r="AL62" s="526">
        <f>'Fiche Données'!Y108</f>
        <v>0</v>
      </c>
      <c r="AM62" s="526">
        <f>'Fiche Données'!Z108</f>
        <v>0</v>
      </c>
      <c r="AN62" s="526">
        <f>'Fiche Données'!AA108</f>
        <v>0</v>
      </c>
      <c r="AO62" s="526">
        <f>'Fiche Données'!AB108</f>
        <v>0</v>
      </c>
      <c r="AP62" s="526">
        <f>'Fiche Données'!AC108</f>
        <v>0</v>
      </c>
      <c r="AQ62" s="526">
        <f>'Fiche Données'!AD108</f>
        <v>0</v>
      </c>
      <c r="AR62" s="526">
        <f>'Fiche Données'!AE108</f>
        <v>0</v>
      </c>
      <c r="AS62" s="526">
        <f>'Fiche Données'!AF108</f>
        <v>0</v>
      </c>
      <c r="AT62" s="526">
        <f>'Fiche Données'!AG108</f>
        <v>0</v>
      </c>
      <c r="AU62" s="526">
        <f>'Fiche Données'!AH108</f>
        <v>0</v>
      </c>
      <c r="AV62" s="526">
        <f>'Fiche Données'!AI108</f>
        <v>0</v>
      </c>
      <c r="AW62" s="526">
        <f>'Fiche Données'!AJ108</f>
        <v>0</v>
      </c>
      <c r="AX62" s="526">
        <f>'Fiche Données'!AK108</f>
        <v>0</v>
      </c>
      <c r="AY62" s="526">
        <f>'Fiche Données'!AL108</f>
        <v>0</v>
      </c>
      <c r="AZ62" s="526">
        <f>'Fiche Données'!AM108</f>
        <v>0</v>
      </c>
      <c r="BA62" s="526">
        <f>'Fiche Données'!AN108</f>
        <v>0</v>
      </c>
      <c r="BB62" s="526">
        <f>'Fiche Données'!AO108</f>
        <v>0</v>
      </c>
      <c r="BC62" s="526">
        <f>'Fiche Données'!AP108</f>
        <v>0</v>
      </c>
      <c r="BD62" s="526">
        <f>'Fiche Données'!AQ108</f>
        <v>0</v>
      </c>
      <c r="BE62" s="526">
        <f>'Fiche Données'!AR108</f>
        <v>0</v>
      </c>
      <c r="BF62" s="526">
        <f>'Fiche Données'!AS108</f>
        <v>0</v>
      </c>
      <c r="BG62" s="526">
        <f>'Fiche Données'!AT108</f>
        <v>0</v>
      </c>
      <c r="BH62" s="526">
        <f>'Fiche Données'!AU108</f>
        <v>0</v>
      </c>
      <c r="BI62" s="526">
        <f>'Fiche Données'!AV108</f>
        <v>0</v>
      </c>
      <c r="BJ62" s="526">
        <f>'Fiche Données'!AW108</f>
        <v>0</v>
      </c>
      <c r="BK62" s="526">
        <f>'Fiche Données'!AX108</f>
        <v>0</v>
      </c>
      <c r="BL62" s="526">
        <f>'Fiche Données'!AY108</f>
        <v>0</v>
      </c>
      <c r="BM62" s="526">
        <f>'Fiche Données'!AZ108</f>
        <v>0</v>
      </c>
      <c r="BN62" s="526">
        <f>'Fiche Données'!BA108</f>
        <v>0</v>
      </c>
      <c r="BO62" s="526">
        <f>'Fiche Données'!BB108</f>
        <v>0</v>
      </c>
      <c r="BP62" s="526">
        <f>'Fiche Données'!BC108</f>
        <v>0</v>
      </c>
      <c r="BQ62" s="526">
        <f>'Fiche Données'!BD108</f>
        <v>0</v>
      </c>
      <c r="BR62" s="526">
        <f>'Fiche Données'!BE108</f>
        <v>0</v>
      </c>
      <c r="BS62" s="526">
        <f>'Fiche Données'!BF108</f>
        <v>0</v>
      </c>
      <c r="BT62" s="526">
        <f>'Fiche Données'!BG108</f>
        <v>0</v>
      </c>
      <c r="BU62" s="526">
        <f>'Fiche Données'!BH108</f>
        <v>0</v>
      </c>
      <c r="BV62" s="526">
        <f>'Fiche Données'!BI108</f>
        <v>0</v>
      </c>
      <c r="BW62" s="526">
        <f>'Fiche Données'!BJ108</f>
        <v>0</v>
      </c>
      <c r="BX62" s="526">
        <f>'Fiche Données'!BK108</f>
        <v>0</v>
      </c>
      <c r="BY62" s="526">
        <f>'Fiche Données'!BL108</f>
        <v>0</v>
      </c>
      <c r="BZ62" s="526">
        <f>'Fiche Données'!BM108</f>
        <v>0</v>
      </c>
      <c r="CA62" s="526">
        <f>'Fiche Données'!BN108</f>
        <v>0</v>
      </c>
      <c r="CB62" s="526">
        <f>'Fiche Données'!BO108</f>
        <v>0</v>
      </c>
      <c r="CC62" s="526">
        <f>'Fiche Données'!BP108</f>
        <v>0</v>
      </c>
      <c r="CD62" s="526">
        <f>'Fiche Données'!BQ108</f>
        <v>0</v>
      </c>
      <c r="CE62" s="526">
        <f>'Fiche Données'!BR108</f>
        <v>0</v>
      </c>
      <c r="CF62" s="526">
        <f>'Fiche Données'!BS108</f>
        <v>0</v>
      </c>
      <c r="CG62" s="526">
        <f>'Fiche Données'!BT108</f>
        <v>0</v>
      </c>
      <c r="CH62" s="526">
        <f>'Fiche Données'!BU108</f>
        <v>0</v>
      </c>
      <c r="CI62" s="526">
        <f>'Fiche Données'!BV108</f>
        <v>0</v>
      </c>
      <c r="CJ62" s="526">
        <f>'Fiche Données'!BW108</f>
        <v>0</v>
      </c>
      <c r="CK62" s="526">
        <f>'Fiche Données'!BX108</f>
        <v>0</v>
      </c>
      <c r="CL62" s="526">
        <f>'Fiche Données'!BY108</f>
        <v>0</v>
      </c>
      <c r="CM62" s="526">
        <f>'Fiche Données'!BZ108</f>
        <v>0</v>
      </c>
      <c r="CN62" s="526">
        <f>'Fiche Données'!CA108</f>
        <v>0</v>
      </c>
      <c r="CO62" s="526">
        <f>'Fiche Données'!CB108</f>
        <v>0</v>
      </c>
      <c r="CP62" s="526">
        <f>'Fiche Données'!CC108</f>
        <v>0</v>
      </c>
      <c r="CQ62" s="526">
        <f>'Fiche Données'!CD108</f>
        <v>0</v>
      </c>
      <c r="CR62" s="526">
        <f>'Fiche Données'!CE108</f>
        <v>0</v>
      </c>
      <c r="CS62" s="526">
        <f>'Fiche Données'!CF108</f>
        <v>0</v>
      </c>
      <c r="CT62" s="526">
        <f>'Fiche Données'!CG108</f>
        <v>0</v>
      </c>
      <c r="CU62" s="526">
        <f>'Fiche Données'!CH108</f>
        <v>0</v>
      </c>
      <c r="CV62" s="526">
        <f>'Fiche Données'!CI108</f>
        <v>0</v>
      </c>
      <c r="CW62" s="526">
        <f>'Fiche Données'!CJ108</f>
        <v>0</v>
      </c>
      <c r="CX62" s="526">
        <f>'Fiche Données'!CK108</f>
        <v>0</v>
      </c>
      <c r="CY62" s="526">
        <f>'Fiche Données'!CL108</f>
        <v>0</v>
      </c>
      <c r="CZ62" s="526">
        <f>'Fiche Données'!CM108</f>
        <v>0</v>
      </c>
      <c r="DA62" s="526">
        <f>'Fiche Données'!CN108</f>
        <v>0</v>
      </c>
      <c r="DB62" s="526">
        <f>'Fiche Données'!CO108</f>
        <v>0</v>
      </c>
      <c r="DC62" s="526">
        <f>'Fiche Données'!CP108</f>
        <v>0</v>
      </c>
      <c r="DD62" s="526">
        <f>'Fiche Données'!CQ108</f>
        <v>0</v>
      </c>
      <c r="DE62" s="526">
        <f>'Fiche Données'!CR108</f>
        <v>0</v>
      </c>
      <c r="DF62" s="526">
        <f>'Fiche Données'!CS108</f>
        <v>0</v>
      </c>
      <c r="DG62" s="526">
        <f>'Fiche Données'!CT108</f>
        <v>0</v>
      </c>
      <c r="DH62" s="526">
        <f>'Fiche Données'!CU108</f>
        <v>0</v>
      </c>
      <c r="DI62" s="526">
        <f>'Fiche Données'!CV108</f>
        <v>0</v>
      </c>
      <c r="DJ62" s="526">
        <f>'Fiche Données'!CW108</f>
        <v>0</v>
      </c>
      <c r="DK62" s="526">
        <f>'Fiche Données'!CX108</f>
        <v>0</v>
      </c>
      <c r="DL62" s="526">
        <f>'Fiche Données'!CY108</f>
        <v>0</v>
      </c>
      <c r="DM62" s="526">
        <f>'Fiche Données'!CZ108</f>
        <v>0</v>
      </c>
      <c r="DN62" s="526">
        <f>'Fiche Données'!DA108</f>
        <v>0</v>
      </c>
      <c r="DO62" s="526">
        <f>'Fiche Données'!DB108</f>
        <v>0</v>
      </c>
      <c r="DP62" s="526">
        <f>'Fiche Données'!DC108</f>
        <v>0</v>
      </c>
      <c r="DQ62" s="526">
        <f>'Fiche Données'!DD108</f>
        <v>0</v>
      </c>
      <c r="DR62" s="526">
        <f>'Fiche Données'!DE108</f>
        <v>0</v>
      </c>
      <c r="DS62" s="526">
        <f>'Fiche Données'!DF108</f>
        <v>0</v>
      </c>
      <c r="DT62" s="526">
        <f>'Fiche Données'!DG108</f>
        <v>0</v>
      </c>
      <c r="DU62" s="526">
        <f>'Fiche Données'!DH108</f>
        <v>0</v>
      </c>
      <c r="DV62" s="526">
        <f>'Fiche Données'!DI108</f>
        <v>0</v>
      </c>
      <c r="DW62" s="526">
        <f>'Fiche Données'!DJ108</f>
        <v>0</v>
      </c>
      <c r="DX62" s="526">
        <f>'Fiche Données'!DK108</f>
        <v>0</v>
      </c>
      <c r="DY62" s="526">
        <f>'Fiche Données'!DL108</f>
        <v>0</v>
      </c>
      <c r="DZ62" s="526">
        <f>'Fiche Données'!DM108</f>
        <v>0</v>
      </c>
      <c r="EA62" s="526">
        <f>'Fiche Données'!DN108</f>
        <v>0</v>
      </c>
      <c r="EB62" s="526">
        <f>'Fiche Données'!DO108</f>
        <v>0</v>
      </c>
      <c r="EC62" s="526">
        <f>'Fiche Données'!DP108</f>
        <v>0</v>
      </c>
      <c r="ED62" s="526">
        <f>'Fiche Données'!DQ108</f>
        <v>0</v>
      </c>
      <c r="EE62" s="526">
        <f>'Fiche Données'!DR108</f>
        <v>0</v>
      </c>
      <c r="EF62" s="526">
        <f>'Fiche Données'!DS108</f>
        <v>0</v>
      </c>
      <c r="EG62" s="526">
        <f>'Fiche Données'!DT108</f>
        <v>0</v>
      </c>
      <c r="EH62" s="526">
        <f>'Fiche Données'!DU108</f>
        <v>0</v>
      </c>
      <c r="EI62" s="526">
        <f>'Fiche Données'!DV108</f>
        <v>0</v>
      </c>
      <c r="EJ62" s="526">
        <f>'Fiche Données'!DW108</f>
        <v>0</v>
      </c>
      <c r="EK62" s="526">
        <f>'Fiche Données'!DX108</f>
        <v>0</v>
      </c>
      <c r="EL62" s="526">
        <f>'Fiche Données'!DY108</f>
        <v>0</v>
      </c>
      <c r="EM62" s="526">
        <f>'Fiche Données'!DZ108</f>
        <v>0</v>
      </c>
      <c r="EN62" s="526">
        <f>'Fiche Données'!EA108</f>
        <v>0</v>
      </c>
      <c r="EO62" s="526">
        <f>'Fiche Données'!EB108</f>
        <v>0</v>
      </c>
      <c r="EP62" s="526">
        <f>'Fiche Données'!EC108</f>
        <v>0</v>
      </c>
      <c r="EQ62" s="526">
        <f>'Fiche Données'!ED108</f>
        <v>0</v>
      </c>
      <c r="ER62" s="526">
        <f>'Fiche Données'!EE108</f>
        <v>0</v>
      </c>
      <c r="ES62" s="526">
        <f>'Fiche Données'!EF108</f>
        <v>0</v>
      </c>
      <c r="ET62" s="526">
        <f>'Fiche Données'!EG108</f>
        <v>0</v>
      </c>
      <c r="EU62" s="526">
        <f>'Fiche Données'!EH108</f>
        <v>0</v>
      </c>
      <c r="EV62" s="527">
        <f>'Fiche Données'!EI108</f>
        <v>0</v>
      </c>
    </row>
    <row r="63" spans="1:152" ht="22.5" customHeight="1" thickBot="1" x14ac:dyDescent="0.3"/>
    <row r="64" spans="1:152" ht="22.5" customHeight="1" thickBot="1" x14ac:dyDescent="0.3">
      <c r="O64" s="708" t="s">
        <v>484</v>
      </c>
      <c r="P64" s="709"/>
      <c r="Q64" s="709"/>
      <c r="R64" s="710"/>
      <c r="S64" s="566">
        <f>S54+S51+S48+S45+S42+S39+S36+S33+S30+S27+S24+S21+S18+S15+S12+S9+S6+S3</f>
        <v>13000</v>
      </c>
    </row>
    <row r="65" spans="15:152" ht="22.5" customHeight="1" thickBot="1" x14ac:dyDescent="0.3">
      <c r="O65" s="780" t="s">
        <v>485</v>
      </c>
      <c r="P65" s="781"/>
      <c r="Q65" s="781"/>
      <c r="R65" s="782"/>
      <c r="S65" s="567">
        <f>S59+S60+S62+S61</f>
        <v>5600</v>
      </c>
    </row>
    <row r="66" spans="15:152" ht="22.5" customHeight="1" thickBot="1" x14ac:dyDescent="0.3">
      <c r="O66" s="609"/>
      <c r="P66" s="609"/>
      <c r="Q66" s="609"/>
      <c r="R66" s="609"/>
      <c r="S66" s="568"/>
    </row>
    <row r="67" spans="15:152" ht="22.5" customHeight="1" thickBot="1" x14ac:dyDescent="0.3">
      <c r="T67" s="569">
        <v>1</v>
      </c>
      <c r="U67" s="617">
        <v>2</v>
      </c>
      <c r="V67" s="617">
        <v>3</v>
      </c>
      <c r="W67" s="617">
        <v>4</v>
      </c>
      <c r="X67" s="617">
        <v>5</v>
      </c>
      <c r="Y67" s="617">
        <v>6</v>
      </c>
      <c r="Z67" s="617">
        <v>7</v>
      </c>
      <c r="AA67" s="617">
        <v>8</v>
      </c>
      <c r="AB67" s="617">
        <v>9</v>
      </c>
      <c r="AC67" s="617">
        <v>10</v>
      </c>
      <c r="AD67" s="617">
        <v>11</v>
      </c>
      <c r="AE67" s="617">
        <v>12</v>
      </c>
      <c r="AF67" s="617">
        <v>13</v>
      </c>
      <c r="AG67" s="617">
        <v>14</v>
      </c>
      <c r="AH67" s="617">
        <v>15</v>
      </c>
      <c r="AI67" s="617">
        <v>16</v>
      </c>
      <c r="AJ67" s="617">
        <v>17</v>
      </c>
      <c r="AK67" s="617">
        <v>18</v>
      </c>
      <c r="AL67" s="617">
        <v>19</v>
      </c>
      <c r="AM67" s="617">
        <v>20</v>
      </c>
      <c r="AN67" s="617">
        <v>21</v>
      </c>
      <c r="AO67" s="617">
        <v>22</v>
      </c>
      <c r="AP67" s="617">
        <v>23</v>
      </c>
      <c r="AQ67" s="617">
        <v>24</v>
      </c>
      <c r="AR67" s="617">
        <v>25</v>
      </c>
      <c r="AS67" s="617">
        <v>26</v>
      </c>
      <c r="AT67" s="617">
        <v>27</v>
      </c>
      <c r="AU67" s="617">
        <v>28</v>
      </c>
      <c r="AV67" s="617">
        <v>29</v>
      </c>
      <c r="AW67" s="617">
        <v>30</v>
      </c>
      <c r="AX67" s="617">
        <v>31</v>
      </c>
      <c r="AY67" s="617">
        <v>32</v>
      </c>
      <c r="AZ67" s="617">
        <v>33</v>
      </c>
      <c r="BA67" s="617">
        <v>34</v>
      </c>
      <c r="BB67" s="617">
        <v>35</v>
      </c>
      <c r="BC67" s="617">
        <v>36</v>
      </c>
      <c r="BD67" s="617">
        <v>37</v>
      </c>
      <c r="BE67" s="617">
        <v>38</v>
      </c>
      <c r="BF67" s="617">
        <v>39</v>
      </c>
      <c r="BG67" s="617">
        <v>40</v>
      </c>
      <c r="BH67" s="617">
        <v>41</v>
      </c>
      <c r="BI67" s="617">
        <v>42</v>
      </c>
      <c r="BJ67" s="617">
        <v>43</v>
      </c>
      <c r="BK67" s="617">
        <v>44</v>
      </c>
      <c r="BL67" s="617">
        <v>45</v>
      </c>
      <c r="BM67" s="617">
        <v>46</v>
      </c>
      <c r="BN67" s="617">
        <v>47</v>
      </c>
      <c r="BO67" s="617">
        <v>48</v>
      </c>
      <c r="BP67" s="617">
        <v>49</v>
      </c>
      <c r="BQ67" s="617">
        <v>50</v>
      </c>
      <c r="BR67" s="617">
        <v>51</v>
      </c>
      <c r="BS67" s="617">
        <v>52</v>
      </c>
      <c r="BT67" s="617">
        <v>53</v>
      </c>
      <c r="BU67" s="617">
        <v>54</v>
      </c>
      <c r="BV67" s="617">
        <v>55</v>
      </c>
      <c r="BW67" s="617">
        <v>56</v>
      </c>
      <c r="BX67" s="617">
        <v>57</v>
      </c>
      <c r="BY67" s="617">
        <v>58</v>
      </c>
      <c r="BZ67" s="617">
        <v>59</v>
      </c>
      <c r="CA67" s="617">
        <v>60</v>
      </c>
      <c r="CB67" s="617">
        <v>61</v>
      </c>
      <c r="CC67" s="617">
        <v>62</v>
      </c>
      <c r="CD67" s="617">
        <v>63</v>
      </c>
      <c r="CE67" s="617">
        <v>64</v>
      </c>
      <c r="CF67" s="617">
        <v>65</v>
      </c>
      <c r="CG67" s="617">
        <v>66</v>
      </c>
      <c r="CH67" s="617">
        <v>67</v>
      </c>
      <c r="CI67" s="617">
        <v>68</v>
      </c>
      <c r="CJ67" s="617">
        <v>69</v>
      </c>
      <c r="CK67" s="617">
        <v>70</v>
      </c>
      <c r="CL67" s="617">
        <v>71</v>
      </c>
      <c r="CM67" s="617">
        <v>72</v>
      </c>
      <c r="CN67" s="617">
        <v>73</v>
      </c>
      <c r="CO67" s="617">
        <v>74</v>
      </c>
      <c r="CP67" s="617">
        <v>75</v>
      </c>
      <c r="CQ67" s="617">
        <v>76</v>
      </c>
      <c r="CR67" s="617">
        <v>77</v>
      </c>
      <c r="CS67" s="617">
        <v>78</v>
      </c>
      <c r="CT67" s="617">
        <v>79</v>
      </c>
      <c r="CU67" s="617">
        <v>80</v>
      </c>
      <c r="CV67" s="617">
        <v>81</v>
      </c>
      <c r="CW67" s="617">
        <v>82</v>
      </c>
      <c r="CX67" s="617">
        <v>83</v>
      </c>
      <c r="CY67" s="617">
        <v>84</v>
      </c>
      <c r="CZ67" s="617">
        <v>85</v>
      </c>
      <c r="DA67" s="617">
        <v>86</v>
      </c>
      <c r="DB67" s="617">
        <v>87</v>
      </c>
      <c r="DC67" s="617">
        <v>88</v>
      </c>
      <c r="DD67" s="617">
        <v>89</v>
      </c>
      <c r="DE67" s="617">
        <v>90</v>
      </c>
      <c r="DF67" s="617">
        <v>91</v>
      </c>
      <c r="DG67" s="617">
        <v>92</v>
      </c>
      <c r="DH67" s="617">
        <v>93</v>
      </c>
      <c r="DI67" s="617">
        <v>94</v>
      </c>
      <c r="DJ67" s="617">
        <v>95</v>
      </c>
      <c r="DK67" s="617">
        <v>96</v>
      </c>
      <c r="DL67" s="617">
        <v>97</v>
      </c>
      <c r="DM67" s="617">
        <v>98</v>
      </c>
      <c r="DN67" s="617">
        <v>99</v>
      </c>
      <c r="DO67" s="617">
        <v>100</v>
      </c>
      <c r="DP67" s="617">
        <v>101</v>
      </c>
      <c r="DQ67" s="617">
        <v>102</v>
      </c>
      <c r="DR67" s="617">
        <v>103</v>
      </c>
      <c r="DS67" s="617">
        <v>104</v>
      </c>
      <c r="DT67" s="617">
        <v>105</v>
      </c>
      <c r="DU67" s="617">
        <v>106</v>
      </c>
      <c r="DV67" s="617">
        <v>107</v>
      </c>
      <c r="DW67" s="617">
        <v>108</v>
      </c>
      <c r="DX67" s="617">
        <v>109</v>
      </c>
      <c r="DY67" s="617">
        <v>110</v>
      </c>
      <c r="DZ67" s="617">
        <v>111</v>
      </c>
      <c r="EA67" s="617">
        <v>112</v>
      </c>
      <c r="EB67" s="617">
        <v>113</v>
      </c>
      <c r="EC67" s="617">
        <v>114</v>
      </c>
      <c r="ED67" s="617">
        <v>115</v>
      </c>
      <c r="EE67" s="617">
        <v>116</v>
      </c>
      <c r="EF67" s="617">
        <v>117</v>
      </c>
      <c r="EG67" s="617">
        <v>118</v>
      </c>
      <c r="EH67" s="617">
        <v>119</v>
      </c>
      <c r="EI67" s="617">
        <v>120</v>
      </c>
      <c r="EJ67" s="617">
        <v>121</v>
      </c>
      <c r="EK67" s="617">
        <v>122</v>
      </c>
      <c r="EL67" s="617">
        <v>123</v>
      </c>
      <c r="EM67" s="617">
        <v>124</v>
      </c>
      <c r="EN67" s="617">
        <v>125</v>
      </c>
      <c r="EO67" s="617">
        <v>126</v>
      </c>
      <c r="EP67" s="617">
        <v>127</v>
      </c>
      <c r="EQ67" s="617">
        <v>128</v>
      </c>
      <c r="ER67" s="617">
        <v>129</v>
      </c>
      <c r="ES67" s="617">
        <v>130</v>
      </c>
      <c r="ET67" s="617">
        <v>131</v>
      </c>
      <c r="EU67" s="617">
        <v>132</v>
      </c>
      <c r="EV67" s="618">
        <v>133</v>
      </c>
    </row>
    <row r="68" spans="15:152" ht="22.5" customHeight="1" thickBot="1" x14ac:dyDescent="0.3">
      <c r="O68" s="708" t="s">
        <v>487</v>
      </c>
      <c r="P68" s="709"/>
      <c r="Q68" s="709"/>
      <c r="R68" s="710"/>
      <c r="S68" s="604">
        <f>SUM(T68:EV68)</f>
        <v>145</v>
      </c>
      <c r="T68">
        <v>36</v>
      </c>
      <c r="U68">
        <v>57</v>
      </c>
      <c r="V68">
        <v>19</v>
      </c>
      <c r="W68">
        <v>33</v>
      </c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</row>
    <row r="69" spans="15:152" ht="22.5" customHeight="1" thickBot="1" x14ac:dyDescent="0.3">
      <c r="O69" s="708" t="s">
        <v>486</v>
      </c>
      <c r="P69" s="709"/>
      <c r="Q69" s="709"/>
      <c r="R69" s="710"/>
      <c r="S69" s="604">
        <f>SUM(T69:EV69)</f>
        <v>70</v>
      </c>
      <c r="T69">
        <v>18</v>
      </c>
      <c r="U69">
        <v>18</v>
      </c>
      <c r="V69">
        <v>17</v>
      </c>
      <c r="W69">
        <v>17</v>
      </c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</row>
    <row r="70" spans="15:152" ht="22.5" customHeight="1" thickBot="1" x14ac:dyDescent="0.3"/>
    <row r="71" spans="15:152" ht="22.5" customHeight="1" thickBot="1" x14ac:dyDescent="0.3">
      <c r="O71" s="708" t="s">
        <v>488</v>
      </c>
      <c r="P71" s="709"/>
      <c r="Q71" s="709"/>
      <c r="R71" s="710"/>
      <c r="S71" s="604">
        <f t="shared" ref="S71" si="1">SUM(T71:EV71)</f>
        <v>168</v>
      </c>
      <c r="T71">
        <v>42</v>
      </c>
      <c r="U71">
        <v>66</v>
      </c>
      <c r="V71">
        <v>22</v>
      </c>
      <c r="W71">
        <v>38</v>
      </c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</row>
    <row r="72" spans="15:152" ht="22.5" customHeight="1" thickBot="1" x14ac:dyDescent="0.3"/>
    <row r="73" spans="15:152" ht="22.5" customHeight="1" thickBot="1" x14ac:dyDescent="0.3">
      <c r="O73" s="751" t="s">
        <v>489</v>
      </c>
      <c r="P73" s="727"/>
      <c r="Q73" s="524">
        <v>1</v>
      </c>
      <c r="R73" s="605"/>
      <c r="S73" s="606"/>
      <c r="T73" s="569">
        <f>IF(S73&lt;=$Q$74-$Q$75,S73+$Q$75,"")</f>
        <v>1</v>
      </c>
      <c r="U73" s="569">
        <f t="shared" ref="U73:CF73" si="2">IF(T73&lt;=$Q$74-$Q$75,T73+$Q$75,"")</f>
        <v>2</v>
      </c>
      <c r="V73" s="569">
        <f t="shared" si="2"/>
        <v>3</v>
      </c>
      <c r="W73" s="569">
        <f t="shared" si="2"/>
        <v>4</v>
      </c>
      <c r="X73" s="569" t="str">
        <f t="shared" si="2"/>
        <v/>
      </c>
      <c r="Y73" s="569" t="str">
        <f t="shared" si="2"/>
        <v/>
      </c>
      <c r="Z73" s="569" t="str">
        <f t="shared" si="2"/>
        <v/>
      </c>
      <c r="AA73" s="569" t="str">
        <f t="shared" si="2"/>
        <v/>
      </c>
      <c r="AB73" s="569" t="str">
        <f t="shared" si="2"/>
        <v/>
      </c>
      <c r="AC73" s="569" t="str">
        <f t="shared" si="2"/>
        <v/>
      </c>
      <c r="AD73" s="569" t="str">
        <f t="shared" si="2"/>
        <v/>
      </c>
      <c r="AE73" s="569" t="str">
        <f t="shared" si="2"/>
        <v/>
      </c>
      <c r="AF73" s="569" t="str">
        <f t="shared" si="2"/>
        <v/>
      </c>
      <c r="AG73" s="569" t="str">
        <f t="shared" si="2"/>
        <v/>
      </c>
      <c r="AH73" s="569" t="str">
        <f t="shared" si="2"/>
        <v/>
      </c>
      <c r="AI73" s="569" t="str">
        <f t="shared" si="2"/>
        <v/>
      </c>
      <c r="AJ73" s="569" t="str">
        <f t="shared" si="2"/>
        <v/>
      </c>
      <c r="AK73" s="569" t="str">
        <f t="shared" si="2"/>
        <v/>
      </c>
      <c r="AL73" s="569" t="str">
        <f t="shared" si="2"/>
        <v/>
      </c>
      <c r="AM73" s="569" t="str">
        <f t="shared" si="2"/>
        <v/>
      </c>
      <c r="AN73" s="569" t="str">
        <f t="shared" si="2"/>
        <v/>
      </c>
      <c r="AO73" s="569" t="str">
        <f t="shared" si="2"/>
        <v/>
      </c>
      <c r="AP73" s="569" t="str">
        <f t="shared" si="2"/>
        <v/>
      </c>
      <c r="AQ73" s="569" t="str">
        <f t="shared" si="2"/>
        <v/>
      </c>
      <c r="AR73" s="569" t="str">
        <f t="shared" si="2"/>
        <v/>
      </c>
      <c r="AS73" s="569" t="str">
        <f t="shared" si="2"/>
        <v/>
      </c>
      <c r="AT73" s="569" t="str">
        <f t="shared" si="2"/>
        <v/>
      </c>
      <c r="AU73" s="569" t="str">
        <f t="shared" si="2"/>
        <v/>
      </c>
      <c r="AV73" s="569" t="str">
        <f t="shared" si="2"/>
        <v/>
      </c>
      <c r="AW73" s="569" t="str">
        <f t="shared" si="2"/>
        <v/>
      </c>
      <c r="AX73" s="569" t="str">
        <f t="shared" si="2"/>
        <v/>
      </c>
      <c r="AY73" s="569" t="str">
        <f t="shared" si="2"/>
        <v/>
      </c>
      <c r="AZ73" s="569" t="str">
        <f t="shared" si="2"/>
        <v/>
      </c>
      <c r="BA73" s="569" t="str">
        <f t="shared" si="2"/>
        <v/>
      </c>
      <c r="BB73" s="569" t="str">
        <f t="shared" si="2"/>
        <v/>
      </c>
      <c r="BC73" s="569" t="str">
        <f t="shared" si="2"/>
        <v/>
      </c>
      <c r="BD73" s="569" t="str">
        <f t="shared" si="2"/>
        <v/>
      </c>
      <c r="BE73" s="569" t="str">
        <f t="shared" si="2"/>
        <v/>
      </c>
      <c r="BF73" s="569" t="str">
        <f t="shared" si="2"/>
        <v/>
      </c>
      <c r="BG73" s="569" t="str">
        <f t="shared" si="2"/>
        <v/>
      </c>
      <c r="BH73" s="569" t="str">
        <f t="shared" si="2"/>
        <v/>
      </c>
      <c r="BI73" s="569" t="str">
        <f t="shared" si="2"/>
        <v/>
      </c>
      <c r="BJ73" s="569" t="str">
        <f t="shared" si="2"/>
        <v/>
      </c>
      <c r="BK73" s="569" t="str">
        <f t="shared" si="2"/>
        <v/>
      </c>
      <c r="BL73" s="569" t="str">
        <f t="shared" si="2"/>
        <v/>
      </c>
      <c r="BM73" s="569" t="str">
        <f t="shared" si="2"/>
        <v/>
      </c>
      <c r="BN73" s="569" t="str">
        <f t="shared" si="2"/>
        <v/>
      </c>
      <c r="BO73" s="569" t="str">
        <f t="shared" si="2"/>
        <v/>
      </c>
      <c r="BP73" s="569" t="str">
        <f t="shared" si="2"/>
        <v/>
      </c>
      <c r="BQ73" s="569" t="str">
        <f t="shared" si="2"/>
        <v/>
      </c>
      <c r="BR73" s="569" t="str">
        <f t="shared" si="2"/>
        <v/>
      </c>
      <c r="BS73" s="569" t="str">
        <f t="shared" si="2"/>
        <v/>
      </c>
      <c r="BT73" s="569" t="str">
        <f t="shared" si="2"/>
        <v/>
      </c>
      <c r="BU73" s="569" t="str">
        <f t="shared" si="2"/>
        <v/>
      </c>
      <c r="BV73" s="569" t="str">
        <f t="shared" si="2"/>
        <v/>
      </c>
      <c r="BW73" s="569" t="str">
        <f t="shared" si="2"/>
        <v/>
      </c>
      <c r="BX73" s="569" t="str">
        <f t="shared" si="2"/>
        <v/>
      </c>
      <c r="BY73" s="569" t="str">
        <f t="shared" si="2"/>
        <v/>
      </c>
      <c r="BZ73" s="569" t="str">
        <f t="shared" si="2"/>
        <v/>
      </c>
      <c r="CA73" s="569" t="str">
        <f t="shared" si="2"/>
        <v/>
      </c>
      <c r="CB73" s="569" t="str">
        <f t="shared" si="2"/>
        <v/>
      </c>
      <c r="CC73" s="569" t="str">
        <f t="shared" si="2"/>
        <v/>
      </c>
      <c r="CD73" s="569" t="str">
        <f t="shared" si="2"/>
        <v/>
      </c>
      <c r="CE73" s="569" t="str">
        <f t="shared" si="2"/>
        <v/>
      </c>
      <c r="CF73" s="569" t="str">
        <f t="shared" si="2"/>
        <v/>
      </c>
      <c r="CG73" s="569" t="str">
        <f t="shared" ref="CG73:ER73" si="3">IF(CF73&lt;=$Q$74-$Q$75,CF73+$Q$75,"")</f>
        <v/>
      </c>
      <c r="CH73" s="569" t="str">
        <f t="shared" si="3"/>
        <v/>
      </c>
      <c r="CI73" s="569" t="str">
        <f t="shared" si="3"/>
        <v/>
      </c>
      <c r="CJ73" s="569" t="str">
        <f t="shared" si="3"/>
        <v/>
      </c>
      <c r="CK73" s="569" t="str">
        <f t="shared" si="3"/>
        <v/>
      </c>
      <c r="CL73" s="569" t="str">
        <f t="shared" si="3"/>
        <v/>
      </c>
      <c r="CM73" s="569" t="str">
        <f t="shared" si="3"/>
        <v/>
      </c>
      <c r="CN73" s="569" t="str">
        <f t="shared" si="3"/>
        <v/>
      </c>
      <c r="CO73" s="569" t="str">
        <f t="shared" si="3"/>
        <v/>
      </c>
      <c r="CP73" s="569" t="str">
        <f t="shared" si="3"/>
        <v/>
      </c>
      <c r="CQ73" s="569" t="str">
        <f t="shared" si="3"/>
        <v/>
      </c>
      <c r="CR73" s="569" t="str">
        <f t="shared" si="3"/>
        <v/>
      </c>
      <c r="CS73" s="569" t="str">
        <f t="shared" si="3"/>
        <v/>
      </c>
      <c r="CT73" s="569" t="str">
        <f t="shared" si="3"/>
        <v/>
      </c>
      <c r="CU73" s="569" t="str">
        <f t="shared" si="3"/>
        <v/>
      </c>
      <c r="CV73" s="569" t="str">
        <f t="shared" si="3"/>
        <v/>
      </c>
      <c r="CW73" s="569" t="str">
        <f t="shared" si="3"/>
        <v/>
      </c>
      <c r="CX73" s="569" t="str">
        <f t="shared" si="3"/>
        <v/>
      </c>
      <c r="CY73" s="569" t="str">
        <f t="shared" si="3"/>
        <v/>
      </c>
      <c r="CZ73" s="569" t="str">
        <f t="shared" si="3"/>
        <v/>
      </c>
      <c r="DA73" s="569" t="str">
        <f t="shared" si="3"/>
        <v/>
      </c>
      <c r="DB73" s="569" t="str">
        <f t="shared" si="3"/>
        <v/>
      </c>
      <c r="DC73" s="569" t="str">
        <f t="shared" si="3"/>
        <v/>
      </c>
      <c r="DD73" s="569" t="str">
        <f t="shared" si="3"/>
        <v/>
      </c>
      <c r="DE73" s="569" t="str">
        <f t="shared" si="3"/>
        <v/>
      </c>
      <c r="DF73" s="569" t="str">
        <f t="shared" si="3"/>
        <v/>
      </c>
      <c r="DG73" s="569" t="str">
        <f t="shared" si="3"/>
        <v/>
      </c>
      <c r="DH73" s="569" t="str">
        <f t="shared" si="3"/>
        <v/>
      </c>
      <c r="DI73" s="569" t="str">
        <f t="shared" si="3"/>
        <v/>
      </c>
      <c r="DJ73" s="569" t="str">
        <f t="shared" si="3"/>
        <v/>
      </c>
      <c r="DK73" s="569" t="str">
        <f t="shared" si="3"/>
        <v/>
      </c>
      <c r="DL73" s="569" t="str">
        <f t="shared" si="3"/>
        <v/>
      </c>
      <c r="DM73" s="569" t="str">
        <f t="shared" si="3"/>
        <v/>
      </c>
      <c r="DN73" s="569" t="str">
        <f t="shared" si="3"/>
        <v/>
      </c>
      <c r="DO73" s="569" t="str">
        <f t="shared" si="3"/>
        <v/>
      </c>
      <c r="DP73" s="569" t="str">
        <f t="shared" si="3"/>
        <v/>
      </c>
      <c r="DQ73" s="569" t="str">
        <f t="shared" si="3"/>
        <v/>
      </c>
      <c r="DR73" s="569" t="str">
        <f t="shared" si="3"/>
        <v/>
      </c>
      <c r="DS73" s="569" t="str">
        <f t="shared" si="3"/>
        <v/>
      </c>
      <c r="DT73" s="569" t="str">
        <f t="shared" si="3"/>
        <v/>
      </c>
      <c r="DU73" s="569" t="str">
        <f t="shared" si="3"/>
        <v/>
      </c>
      <c r="DV73" s="569" t="str">
        <f t="shared" si="3"/>
        <v/>
      </c>
      <c r="DW73" s="569" t="str">
        <f t="shared" si="3"/>
        <v/>
      </c>
      <c r="DX73" s="569" t="str">
        <f t="shared" si="3"/>
        <v/>
      </c>
      <c r="DY73" s="569" t="str">
        <f t="shared" si="3"/>
        <v/>
      </c>
      <c r="DZ73" s="569" t="str">
        <f t="shared" si="3"/>
        <v/>
      </c>
      <c r="EA73" s="569" t="str">
        <f t="shared" si="3"/>
        <v/>
      </c>
      <c r="EB73" s="569" t="str">
        <f t="shared" si="3"/>
        <v/>
      </c>
      <c r="EC73" s="569" t="str">
        <f t="shared" si="3"/>
        <v/>
      </c>
      <c r="ED73" s="569" t="str">
        <f t="shared" si="3"/>
        <v/>
      </c>
      <c r="EE73" s="569" t="str">
        <f t="shared" si="3"/>
        <v/>
      </c>
      <c r="EF73" s="569" t="str">
        <f t="shared" si="3"/>
        <v/>
      </c>
      <c r="EG73" s="569" t="str">
        <f t="shared" si="3"/>
        <v/>
      </c>
      <c r="EH73" s="569" t="str">
        <f t="shared" si="3"/>
        <v/>
      </c>
      <c r="EI73" s="569" t="str">
        <f t="shared" si="3"/>
        <v/>
      </c>
      <c r="EJ73" s="569" t="str">
        <f t="shared" si="3"/>
        <v/>
      </c>
      <c r="EK73" s="569" t="str">
        <f t="shared" si="3"/>
        <v/>
      </c>
      <c r="EL73" s="569" t="str">
        <f t="shared" si="3"/>
        <v/>
      </c>
      <c r="EM73" s="569" t="str">
        <f t="shared" si="3"/>
        <v/>
      </c>
      <c r="EN73" s="569" t="str">
        <f t="shared" si="3"/>
        <v/>
      </c>
      <c r="EO73" s="569" t="str">
        <f t="shared" si="3"/>
        <v/>
      </c>
      <c r="EP73" s="569" t="str">
        <f t="shared" si="3"/>
        <v/>
      </c>
      <c r="EQ73" s="569" t="str">
        <f t="shared" si="3"/>
        <v/>
      </c>
      <c r="ER73" s="569" t="str">
        <f t="shared" si="3"/>
        <v/>
      </c>
      <c r="ES73" s="569" t="str">
        <f t="shared" ref="ES73:EV73" si="4">IF(ER73&lt;=$Q$74-$Q$75,ER73+$Q$75,"")</f>
        <v/>
      </c>
      <c r="ET73" s="569" t="str">
        <f t="shared" si="4"/>
        <v/>
      </c>
      <c r="EU73" s="569" t="str">
        <f t="shared" si="4"/>
        <v/>
      </c>
      <c r="EV73" s="569" t="str">
        <f t="shared" si="4"/>
        <v/>
      </c>
    </row>
    <row r="74" spans="15:152" ht="22.5" customHeight="1" thickBot="1" x14ac:dyDescent="0.3">
      <c r="O74" s="725" t="s">
        <v>490</v>
      </c>
      <c r="P74" s="726"/>
      <c r="Q74" s="573">
        <f>'Fiche Données'!E3</f>
        <v>4</v>
      </c>
      <c r="R74" s="776" t="s">
        <v>492</v>
      </c>
      <c r="S74" s="777"/>
      <c r="T74" s="624">
        <f t="shared" ref="T74:CF74" si="5">IF(T73&lt;&gt;"",T68,"")</f>
        <v>36</v>
      </c>
      <c r="U74" s="624">
        <f t="shared" si="5"/>
        <v>57</v>
      </c>
      <c r="V74" s="608">
        <f t="shared" si="5"/>
        <v>19</v>
      </c>
      <c r="W74" s="608">
        <f t="shared" si="5"/>
        <v>33</v>
      </c>
      <c r="X74" s="608" t="str">
        <f t="shared" si="5"/>
        <v/>
      </c>
      <c r="Y74" s="608" t="str">
        <f t="shared" si="5"/>
        <v/>
      </c>
      <c r="Z74" s="608" t="str">
        <f t="shared" si="5"/>
        <v/>
      </c>
      <c r="AA74" s="608" t="str">
        <f t="shared" si="5"/>
        <v/>
      </c>
      <c r="AB74" s="608" t="str">
        <f t="shared" si="5"/>
        <v/>
      </c>
      <c r="AC74" s="608" t="str">
        <f t="shared" si="5"/>
        <v/>
      </c>
      <c r="AD74" s="608" t="str">
        <f t="shared" si="5"/>
        <v/>
      </c>
      <c r="AE74" s="608" t="str">
        <f t="shared" si="5"/>
        <v/>
      </c>
      <c r="AF74" s="608" t="str">
        <f t="shared" si="5"/>
        <v/>
      </c>
      <c r="AG74" s="572" t="str">
        <f t="shared" si="5"/>
        <v/>
      </c>
      <c r="AH74" s="572" t="str">
        <f t="shared" si="5"/>
        <v/>
      </c>
      <c r="AI74" s="572" t="str">
        <f t="shared" si="5"/>
        <v/>
      </c>
      <c r="AJ74" s="572" t="str">
        <f t="shared" si="5"/>
        <v/>
      </c>
      <c r="AK74" s="572" t="str">
        <f t="shared" si="5"/>
        <v/>
      </c>
      <c r="AL74" s="572" t="str">
        <f t="shared" si="5"/>
        <v/>
      </c>
      <c r="AM74" s="572" t="str">
        <f t="shared" si="5"/>
        <v/>
      </c>
      <c r="AN74" s="572" t="str">
        <f t="shared" si="5"/>
        <v/>
      </c>
      <c r="AO74" s="572" t="str">
        <f t="shared" si="5"/>
        <v/>
      </c>
      <c r="AP74" s="572" t="str">
        <f t="shared" si="5"/>
        <v/>
      </c>
      <c r="AQ74" s="572" t="str">
        <f t="shared" si="5"/>
        <v/>
      </c>
      <c r="AR74" s="572" t="str">
        <f t="shared" si="5"/>
        <v/>
      </c>
      <c r="AS74" s="572" t="str">
        <f t="shared" si="5"/>
        <v/>
      </c>
      <c r="AT74" s="572" t="str">
        <f t="shared" si="5"/>
        <v/>
      </c>
      <c r="AU74" s="572" t="str">
        <f t="shared" si="5"/>
        <v/>
      </c>
      <c r="AV74" s="572" t="str">
        <f t="shared" si="5"/>
        <v/>
      </c>
      <c r="AW74" s="572" t="str">
        <f t="shared" si="5"/>
        <v/>
      </c>
      <c r="AX74" s="572" t="str">
        <f t="shared" si="5"/>
        <v/>
      </c>
      <c r="AY74" s="572" t="str">
        <f t="shared" si="5"/>
        <v/>
      </c>
      <c r="AZ74" s="572" t="str">
        <f t="shared" si="5"/>
        <v/>
      </c>
      <c r="BA74" s="572" t="str">
        <f t="shared" si="5"/>
        <v/>
      </c>
      <c r="BB74" s="572" t="str">
        <f t="shared" si="5"/>
        <v/>
      </c>
      <c r="BC74" s="572" t="str">
        <f t="shared" si="5"/>
        <v/>
      </c>
      <c r="BD74" s="572" t="str">
        <f t="shared" si="5"/>
        <v/>
      </c>
      <c r="BE74" s="572" t="str">
        <f t="shared" si="5"/>
        <v/>
      </c>
      <c r="BF74" s="572" t="str">
        <f t="shared" si="5"/>
        <v/>
      </c>
      <c r="BG74" s="572" t="str">
        <f t="shared" si="5"/>
        <v/>
      </c>
      <c r="BH74" s="572" t="str">
        <f t="shared" si="5"/>
        <v/>
      </c>
      <c r="BI74" s="572" t="str">
        <f t="shared" si="5"/>
        <v/>
      </c>
      <c r="BJ74" s="572" t="str">
        <f t="shared" si="5"/>
        <v/>
      </c>
      <c r="BK74" s="572" t="str">
        <f t="shared" si="5"/>
        <v/>
      </c>
      <c r="BL74" s="572" t="str">
        <f t="shared" si="5"/>
        <v/>
      </c>
      <c r="BM74" s="572" t="str">
        <f t="shared" si="5"/>
        <v/>
      </c>
      <c r="BN74" s="572" t="str">
        <f t="shared" si="5"/>
        <v/>
      </c>
      <c r="BO74" s="572" t="str">
        <f t="shared" si="5"/>
        <v/>
      </c>
      <c r="BP74" s="572" t="str">
        <f t="shared" si="5"/>
        <v/>
      </c>
      <c r="BQ74" s="572" t="str">
        <f t="shared" si="5"/>
        <v/>
      </c>
      <c r="BR74" s="572" t="str">
        <f t="shared" si="5"/>
        <v/>
      </c>
      <c r="BS74" s="572" t="str">
        <f t="shared" si="5"/>
        <v/>
      </c>
      <c r="BT74" s="572" t="str">
        <f t="shared" si="5"/>
        <v/>
      </c>
      <c r="BU74" s="572" t="str">
        <f t="shared" si="5"/>
        <v/>
      </c>
      <c r="BV74" s="572" t="str">
        <f t="shared" si="5"/>
        <v/>
      </c>
      <c r="BW74" s="572" t="str">
        <f t="shared" si="5"/>
        <v/>
      </c>
      <c r="BX74" s="572" t="str">
        <f t="shared" si="5"/>
        <v/>
      </c>
      <c r="BY74" s="572" t="str">
        <f t="shared" si="5"/>
        <v/>
      </c>
      <c r="BZ74" s="572" t="str">
        <f t="shared" si="5"/>
        <v/>
      </c>
      <c r="CA74" s="572" t="str">
        <f t="shared" si="5"/>
        <v/>
      </c>
      <c r="CB74" s="572" t="str">
        <f t="shared" si="5"/>
        <v/>
      </c>
      <c r="CC74" s="572" t="str">
        <f t="shared" si="5"/>
        <v/>
      </c>
      <c r="CD74" s="572" t="str">
        <f t="shared" si="5"/>
        <v/>
      </c>
      <c r="CE74" s="572" t="str">
        <f t="shared" si="5"/>
        <v/>
      </c>
      <c r="CF74" s="572" t="str">
        <f t="shared" si="5"/>
        <v/>
      </c>
      <c r="CG74" s="572" t="str">
        <f t="shared" ref="CG74:ER74" si="6">IF(CG73&lt;&gt;"",CG68,"")</f>
        <v/>
      </c>
      <c r="CH74" s="572" t="str">
        <f t="shared" si="6"/>
        <v/>
      </c>
      <c r="CI74" s="572" t="str">
        <f t="shared" si="6"/>
        <v/>
      </c>
      <c r="CJ74" s="572" t="str">
        <f t="shared" si="6"/>
        <v/>
      </c>
      <c r="CK74" s="572" t="str">
        <f t="shared" si="6"/>
        <v/>
      </c>
      <c r="CL74" s="572" t="str">
        <f t="shared" si="6"/>
        <v/>
      </c>
      <c r="CM74" s="572" t="str">
        <f t="shared" si="6"/>
        <v/>
      </c>
      <c r="CN74" s="572" t="str">
        <f t="shared" si="6"/>
        <v/>
      </c>
      <c r="CO74" s="572" t="str">
        <f t="shared" si="6"/>
        <v/>
      </c>
      <c r="CP74" s="572" t="str">
        <f t="shared" si="6"/>
        <v/>
      </c>
      <c r="CQ74" s="572" t="str">
        <f t="shared" si="6"/>
        <v/>
      </c>
      <c r="CR74" s="572" t="str">
        <f t="shared" si="6"/>
        <v/>
      </c>
      <c r="CS74" s="572" t="str">
        <f t="shared" si="6"/>
        <v/>
      </c>
      <c r="CT74" s="572" t="str">
        <f t="shared" si="6"/>
        <v/>
      </c>
      <c r="CU74" s="572" t="str">
        <f t="shared" si="6"/>
        <v/>
      </c>
      <c r="CV74" s="572" t="str">
        <f t="shared" si="6"/>
        <v/>
      </c>
      <c r="CW74" s="572" t="str">
        <f t="shared" si="6"/>
        <v/>
      </c>
      <c r="CX74" s="572" t="str">
        <f t="shared" si="6"/>
        <v/>
      </c>
      <c r="CY74" s="572" t="str">
        <f t="shared" si="6"/>
        <v/>
      </c>
      <c r="CZ74" s="572" t="str">
        <f t="shared" si="6"/>
        <v/>
      </c>
      <c r="DA74" s="572" t="str">
        <f t="shared" si="6"/>
        <v/>
      </c>
      <c r="DB74" s="572" t="str">
        <f t="shared" si="6"/>
        <v/>
      </c>
      <c r="DC74" s="572" t="str">
        <f t="shared" si="6"/>
        <v/>
      </c>
      <c r="DD74" s="572" t="str">
        <f t="shared" si="6"/>
        <v/>
      </c>
      <c r="DE74" s="572" t="str">
        <f t="shared" si="6"/>
        <v/>
      </c>
      <c r="DF74" s="572" t="str">
        <f t="shared" si="6"/>
        <v/>
      </c>
      <c r="DG74" s="572" t="str">
        <f t="shared" si="6"/>
        <v/>
      </c>
      <c r="DH74" s="572" t="str">
        <f t="shared" si="6"/>
        <v/>
      </c>
      <c r="DI74" s="572" t="str">
        <f t="shared" si="6"/>
        <v/>
      </c>
      <c r="DJ74" s="572" t="str">
        <f t="shared" si="6"/>
        <v/>
      </c>
      <c r="DK74" s="572" t="str">
        <f t="shared" si="6"/>
        <v/>
      </c>
      <c r="DL74" s="572" t="str">
        <f t="shared" si="6"/>
        <v/>
      </c>
      <c r="DM74" s="572" t="str">
        <f t="shared" si="6"/>
        <v/>
      </c>
      <c r="DN74" s="572" t="str">
        <f t="shared" si="6"/>
        <v/>
      </c>
      <c r="DO74" s="572" t="str">
        <f t="shared" si="6"/>
        <v/>
      </c>
      <c r="DP74" s="572" t="str">
        <f t="shared" si="6"/>
        <v/>
      </c>
      <c r="DQ74" s="572" t="str">
        <f t="shared" si="6"/>
        <v/>
      </c>
      <c r="DR74" s="572" t="str">
        <f t="shared" si="6"/>
        <v/>
      </c>
      <c r="DS74" s="572" t="str">
        <f t="shared" si="6"/>
        <v/>
      </c>
      <c r="DT74" s="572" t="str">
        <f t="shared" si="6"/>
        <v/>
      </c>
      <c r="DU74" s="572" t="str">
        <f t="shared" si="6"/>
        <v/>
      </c>
      <c r="DV74" s="572" t="str">
        <f t="shared" si="6"/>
        <v/>
      </c>
      <c r="DW74" s="572" t="str">
        <f t="shared" si="6"/>
        <v/>
      </c>
      <c r="DX74" s="572" t="str">
        <f t="shared" si="6"/>
        <v/>
      </c>
      <c r="DY74" s="572" t="str">
        <f t="shared" si="6"/>
        <v/>
      </c>
      <c r="DZ74" s="572" t="str">
        <f t="shared" si="6"/>
        <v/>
      </c>
      <c r="EA74" s="572" t="str">
        <f t="shared" si="6"/>
        <v/>
      </c>
      <c r="EB74" s="572" t="str">
        <f t="shared" si="6"/>
        <v/>
      </c>
      <c r="EC74" s="572" t="str">
        <f t="shared" si="6"/>
        <v/>
      </c>
      <c r="ED74" s="572" t="str">
        <f t="shared" si="6"/>
        <v/>
      </c>
      <c r="EE74" s="572" t="str">
        <f t="shared" si="6"/>
        <v/>
      </c>
      <c r="EF74" s="572" t="str">
        <f t="shared" si="6"/>
        <v/>
      </c>
      <c r="EG74" s="572" t="str">
        <f t="shared" si="6"/>
        <v/>
      </c>
      <c r="EH74" s="572" t="str">
        <f t="shared" si="6"/>
        <v/>
      </c>
      <c r="EI74" s="572" t="str">
        <f t="shared" si="6"/>
        <v/>
      </c>
      <c r="EJ74" s="572" t="str">
        <f t="shared" si="6"/>
        <v/>
      </c>
      <c r="EK74" s="572" t="str">
        <f t="shared" si="6"/>
        <v/>
      </c>
      <c r="EL74" s="572" t="str">
        <f t="shared" si="6"/>
        <v/>
      </c>
      <c r="EM74" s="572" t="str">
        <f t="shared" si="6"/>
        <v/>
      </c>
      <c r="EN74" s="572" t="str">
        <f t="shared" si="6"/>
        <v/>
      </c>
      <c r="EO74" s="572" t="str">
        <f t="shared" si="6"/>
        <v/>
      </c>
      <c r="EP74" s="572" t="str">
        <f t="shared" si="6"/>
        <v/>
      </c>
      <c r="EQ74" s="572" t="str">
        <f t="shared" si="6"/>
        <v/>
      </c>
      <c r="ER74" s="572" t="str">
        <f t="shared" si="6"/>
        <v/>
      </c>
      <c r="ES74" s="572" t="str">
        <f t="shared" ref="ES74:EV74" si="7">IF(ES73&lt;&gt;"",ES68,"")</f>
        <v/>
      </c>
      <c r="ET74" s="572" t="str">
        <f t="shared" si="7"/>
        <v/>
      </c>
      <c r="EU74" s="572" t="str">
        <f t="shared" si="7"/>
        <v/>
      </c>
      <c r="EV74" s="572" t="str">
        <f t="shared" si="7"/>
        <v/>
      </c>
    </row>
    <row r="75" spans="15:152" ht="22.5" customHeight="1" thickBot="1" x14ac:dyDescent="0.3">
      <c r="O75" s="723" t="s">
        <v>491</v>
      </c>
      <c r="P75" s="724"/>
      <c r="Q75" s="527">
        <v>1</v>
      </c>
      <c r="R75" s="778" t="s">
        <v>493</v>
      </c>
      <c r="S75" s="779"/>
      <c r="T75" s="607">
        <f>IF(T73&lt;&gt;"",T69,"")</f>
        <v>18</v>
      </c>
      <c r="U75" s="607">
        <f t="shared" ref="U75:CF75" si="8">IF(U73&lt;&gt;"",U69,"")</f>
        <v>18</v>
      </c>
      <c r="V75" s="607">
        <f t="shared" si="8"/>
        <v>17</v>
      </c>
      <c r="W75" s="607">
        <f t="shared" si="8"/>
        <v>17</v>
      </c>
      <c r="X75" s="607" t="str">
        <f t="shared" si="8"/>
        <v/>
      </c>
      <c r="Y75" s="607" t="str">
        <f t="shared" si="8"/>
        <v/>
      </c>
      <c r="Z75" s="607" t="str">
        <f t="shared" si="8"/>
        <v/>
      </c>
      <c r="AA75" s="607" t="str">
        <f t="shared" si="8"/>
        <v/>
      </c>
      <c r="AB75" s="607" t="str">
        <f t="shared" si="8"/>
        <v/>
      </c>
      <c r="AC75" s="607" t="str">
        <f t="shared" si="8"/>
        <v/>
      </c>
      <c r="AD75" s="607" t="str">
        <f t="shared" si="8"/>
        <v/>
      </c>
      <c r="AE75" s="607" t="str">
        <f t="shared" si="8"/>
        <v/>
      </c>
      <c r="AF75" s="607" t="str">
        <f t="shared" si="8"/>
        <v/>
      </c>
      <c r="AG75" s="571" t="str">
        <f t="shared" si="8"/>
        <v/>
      </c>
      <c r="AH75" s="571" t="str">
        <f t="shared" si="8"/>
        <v/>
      </c>
      <c r="AI75" s="571" t="str">
        <f t="shared" si="8"/>
        <v/>
      </c>
      <c r="AJ75" s="571" t="str">
        <f t="shared" si="8"/>
        <v/>
      </c>
      <c r="AK75" s="571" t="str">
        <f t="shared" si="8"/>
        <v/>
      </c>
      <c r="AL75" s="571" t="str">
        <f t="shared" si="8"/>
        <v/>
      </c>
      <c r="AM75" s="571" t="str">
        <f t="shared" si="8"/>
        <v/>
      </c>
      <c r="AN75" s="571" t="str">
        <f t="shared" si="8"/>
        <v/>
      </c>
      <c r="AO75" s="571" t="str">
        <f t="shared" si="8"/>
        <v/>
      </c>
      <c r="AP75" s="571" t="str">
        <f t="shared" si="8"/>
        <v/>
      </c>
      <c r="AQ75" s="571" t="str">
        <f t="shared" si="8"/>
        <v/>
      </c>
      <c r="AR75" s="571" t="str">
        <f t="shared" si="8"/>
        <v/>
      </c>
      <c r="AS75" s="571" t="str">
        <f t="shared" si="8"/>
        <v/>
      </c>
      <c r="AT75" s="571" t="str">
        <f t="shared" si="8"/>
        <v/>
      </c>
      <c r="AU75" s="571" t="str">
        <f t="shared" si="8"/>
        <v/>
      </c>
      <c r="AV75" s="571" t="str">
        <f t="shared" si="8"/>
        <v/>
      </c>
      <c r="AW75" s="571" t="str">
        <f t="shared" si="8"/>
        <v/>
      </c>
      <c r="AX75" s="571" t="str">
        <f t="shared" si="8"/>
        <v/>
      </c>
      <c r="AY75" s="571" t="str">
        <f t="shared" si="8"/>
        <v/>
      </c>
      <c r="AZ75" s="571" t="str">
        <f t="shared" si="8"/>
        <v/>
      </c>
      <c r="BA75" s="571" t="str">
        <f t="shared" si="8"/>
        <v/>
      </c>
      <c r="BB75" s="571" t="str">
        <f t="shared" si="8"/>
        <v/>
      </c>
      <c r="BC75" s="571" t="str">
        <f t="shared" si="8"/>
        <v/>
      </c>
      <c r="BD75" s="571" t="str">
        <f t="shared" si="8"/>
        <v/>
      </c>
      <c r="BE75" s="571" t="str">
        <f t="shared" si="8"/>
        <v/>
      </c>
      <c r="BF75" s="571" t="str">
        <f t="shared" si="8"/>
        <v/>
      </c>
      <c r="BG75" s="571" t="str">
        <f t="shared" si="8"/>
        <v/>
      </c>
      <c r="BH75" s="571" t="str">
        <f t="shared" si="8"/>
        <v/>
      </c>
      <c r="BI75" s="571" t="str">
        <f t="shared" si="8"/>
        <v/>
      </c>
      <c r="BJ75" s="571" t="str">
        <f t="shared" si="8"/>
        <v/>
      </c>
      <c r="BK75" s="571" t="str">
        <f t="shared" si="8"/>
        <v/>
      </c>
      <c r="BL75" s="571" t="str">
        <f t="shared" si="8"/>
        <v/>
      </c>
      <c r="BM75" s="571" t="str">
        <f t="shared" si="8"/>
        <v/>
      </c>
      <c r="BN75" s="571" t="str">
        <f t="shared" si="8"/>
        <v/>
      </c>
      <c r="BO75" s="571" t="str">
        <f t="shared" si="8"/>
        <v/>
      </c>
      <c r="BP75" s="571" t="str">
        <f t="shared" si="8"/>
        <v/>
      </c>
      <c r="BQ75" s="571" t="str">
        <f t="shared" si="8"/>
        <v/>
      </c>
      <c r="BR75" s="571" t="str">
        <f t="shared" si="8"/>
        <v/>
      </c>
      <c r="BS75" s="571" t="str">
        <f t="shared" si="8"/>
        <v/>
      </c>
      <c r="BT75" s="571" t="str">
        <f t="shared" si="8"/>
        <v/>
      </c>
      <c r="BU75" s="571" t="str">
        <f t="shared" si="8"/>
        <v/>
      </c>
      <c r="BV75" s="571" t="str">
        <f t="shared" si="8"/>
        <v/>
      </c>
      <c r="BW75" s="571" t="str">
        <f t="shared" si="8"/>
        <v/>
      </c>
      <c r="BX75" s="571" t="str">
        <f t="shared" si="8"/>
        <v/>
      </c>
      <c r="BY75" s="571" t="str">
        <f t="shared" si="8"/>
        <v/>
      </c>
      <c r="BZ75" s="571" t="str">
        <f t="shared" si="8"/>
        <v/>
      </c>
      <c r="CA75" s="571" t="str">
        <f t="shared" si="8"/>
        <v/>
      </c>
      <c r="CB75" s="571" t="str">
        <f t="shared" si="8"/>
        <v/>
      </c>
      <c r="CC75" s="571" t="str">
        <f t="shared" si="8"/>
        <v/>
      </c>
      <c r="CD75" s="571" t="str">
        <f t="shared" si="8"/>
        <v/>
      </c>
      <c r="CE75" s="571" t="str">
        <f t="shared" si="8"/>
        <v/>
      </c>
      <c r="CF75" s="571" t="str">
        <f t="shared" si="8"/>
        <v/>
      </c>
      <c r="CG75" s="571" t="str">
        <f t="shared" ref="CG75:ER75" si="9">IF(CG73&lt;&gt;"",CG69,"")</f>
        <v/>
      </c>
      <c r="CH75" s="571" t="str">
        <f t="shared" si="9"/>
        <v/>
      </c>
      <c r="CI75" s="571" t="str">
        <f t="shared" si="9"/>
        <v/>
      </c>
      <c r="CJ75" s="571" t="str">
        <f t="shared" si="9"/>
        <v/>
      </c>
      <c r="CK75" s="571" t="str">
        <f t="shared" si="9"/>
        <v/>
      </c>
      <c r="CL75" s="571" t="str">
        <f t="shared" si="9"/>
        <v/>
      </c>
      <c r="CM75" s="571" t="str">
        <f t="shared" si="9"/>
        <v/>
      </c>
      <c r="CN75" s="571" t="str">
        <f t="shared" si="9"/>
        <v/>
      </c>
      <c r="CO75" s="571" t="str">
        <f t="shared" si="9"/>
        <v/>
      </c>
      <c r="CP75" s="571" t="str">
        <f t="shared" si="9"/>
        <v/>
      </c>
      <c r="CQ75" s="571" t="str">
        <f t="shared" si="9"/>
        <v/>
      </c>
      <c r="CR75" s="571" t="str">
        <f t="shared" si="9"/>
        <v/>
      </c>
      <c r="CS75" s="571" t="str">
        <f t="shared" si="9"/>
        <v/>
      </c>
      <c r="CT75" s="571" t="str">
        <f t="shared" si="9"/>
        <v/>
      </c>
      <c r="CU75" s="571" t="str">
        <f t="shared" si="9"/>
        <v/>
      </c>
      <c r="CV75" s="571" t="str">
        <f t="shared" si="9"/>
        <v/>
      </c>
      <c r="CW75" s="571" t="str">
        <f t="shared" si="9"/>
        <v/>
      </c>
      <c r="CX75" s="571" t="str">
        <f t="shared" si="9"/>
        <v/>
      </c>
      <c r="CY75" s="571" t="str">
        <f t="shared" si="9"/>
        <v/>
      </c>
      <c r="CZ75" s="571" t="str">
        <f t="shared" si="9"/>
        <v/>
      </c>
      <c r="DA75" s="571" t="str">
        <f t="shared" si="9"/>
        <v/>
      </c>
      <c r="DB75" s="571" t="str">
        <f t="shared" si="9"/>
        <v/>
      </c>
      <c r="DC75" s="571" t="str">
        <f t="shared" si="9"/>
        <v/>
      </c>
      <c r="DD75" s="571" t="str">
        <f t="shared" si="9"/>
        <v/>
      </c>
      <c r="DE75" s="571" t="str">
        <f t="shared" si="9"/>
        <v/>
      </c>
      <c r="DF75" s="571" t="str">
        <f t="shared" si="9"/>
        <v/>
      </c>
      <c r="DG75" s="571" t="str">
        <f t="shared" si="9"/>
        <v/>
      </c>
      <c r="DH75" s="571" t="str">
        <f t="shared" si="9"/>
        <v/>
      </c>
      <c r="DI75" s="571" t="str">
        <f t="shared" si="9"/>
        <v/>
      </c>
      <c r="DJ75" s="571" t="str">
        <f t="shared" si="9"/>
        <v/>
      </c>
      <c r="DK75" s="571" t="str">
        <f t="shared" si="9"/>
        <v/>
      </c>
      <c r="DL75" s="571" t="str">
        <f t="shared" si="9"/>
        <v/>
      </c>
      <c r="DM75" s="571" t="str">
        <f t="shared" si="9"/>
        <v/>
      </c>
      <c r="DN75" s="571" t="str">
        <f t="shared" si="9"/>
        <v/>
      </c>
      <c r="DO75" s="571" t="str">
        <f t="shared" si="9"/>
        <v/>
      </c>
      <c r="DP75" s="571" t="str">
        <f t="shared" si="9"/>
        <v/>
      </c>
      <c r="DQ75" s="571" t="str">
        <f t="shared" si="9"/>
        <v/>
      </c>
      <c r="DR75" s="571" t="str">
        <f t="shared" si="9"/>
        <v/>
      </c>
      <c r="DS75" s="571" t="str">
        <f t="shared" si="9"/>
        <v/>
      </c>
      <c r="DT75" s="571" t="str">
        <f t="shared" si="9"/>
        <v/>
      </c>
      <c r="DU75" s="571" t="str">
        <f t="shared" si="9"/>
        <v/>
      </c>
      <c r="DV75" s="571" t="str">
        <f t="shared" si="9"/>
        <v/>
      </c>
      <c r="DW75" s="571" t="str">
        <f t="shared" si="9"/>
        <v/>
      </c>
      <c r="DX75" s="571" t="str">
        <f t="shared" si="9"/>
        <v/>
      </c>
      <c r="DY75" s="571" t="str">
        <f t="shared" si="9"/>
        <v/>
      </c>
      <c r="DZ75" s="571" t="str">
        <f t="shared" si="9"/>
        <v/>
      </c>
      <c r="EA75" s="571" t="str">
        <f t="shared" si="9"/>
        <v/>
      </c>
      <c r="EB75" s="571" t="str">
        <f t="shared" si="9"/>
        <v/>
      </c>
      <c r="EC75" s="571" t="str">
        <f t="shared" si="9"/>
        <v/>
      </c>
      <c r="ED75" s="571" t="str">
        <f t="shared" si="9"/>
        <v/>
      </c>
      <c r="EE75" s="571" t="str">
        <f t="shared" si="9"/>
        <v/>
      </c>
      <c r="EF75" s="571" t="str">
        <f t="shared" si="9"/>
        <v/>
      </c>
      <c r="EG75" s="571" t="str">
        <f t="shared" si="9"/>
        <v/>
      </c>
      <c r="EH75" s="571" t="str">
        <f t="shared" si="9"/>
        <v/>
      </c>
      <c r="EI75" s="571" t="str">
        <f t="shared" si="9"/>
        <v/>
      </c>
      <c r="EJ75" s="571" t="str">
        <f t="shared" si="9"/>
        <v/>
      </c>
      <c r="EK75" s="571" t="str">
        <f t="shared" si="9"/>
        <v/>
      </c>
      <c r="EL75" s="571" t="str">
        <f t="shared" si="9"/>
        <v/>
      </c>
      <c r="EM75" s="571" t="str">
        <f t="shared" si="9"/>
        <v/>
      </c>
      <c r="EN75" s="571" t="str">
        <f t="shared" si="9"/>
        <v/>
      </c>
      <c r="EO75" s="571" t="str">
        <f t="shared" si="9"/>
        <v/>
      </c>
      <c r="EP75" s="571" t="str">
        <f t="shared" si="9"/>
        <v/>
      </c>
      <c r="EQ75" s="571" t="str">
        <f t="shared" si="9"/>
        <v/>
      </c>
      <c r="ER75" s="571" t="str">
        <f t="shared" si="9"/>
        <v/>
      </c>
      <c r="ES75" s="571" t="str">
        <f t="shared" ref="ES75:EV75" si="10">IF(ES73&lt;&gt;"",ES69,"")</f>
        <v/>
      </c>
      <c r="ET75" s="571" t="str">
        <f t="shared" si="10"/>
        <v/>
      </c>
      <c r="EU75" s="571" t="str">
        <f t="shared" si="10"/>
        <v/>
      </c>
      <c r="EV75" s="571" t="str">
        <f t="shared" si="10"/>
        <v/>
      </c>
    </row>
    <row r="77" spans="15:152" ht="22.5" customHeight="1" thickBot="1" x14ac:dyDescent="0.3"/>
    <row r="78" spans="15:152" ht="22.5" customHeight="1" thickBot="1" x14ac:dyDescent="0.3">
      <c r="O78" s="708" t="s">
        <v>494</v>
      </c>
      <c r="P78" s="709"/>
      <c r="Q78" s="709"/>
      <c r="R78" s="710"/>
      <c r="S78" s="575">
        <f>SUM(T78:EV78)</f>
        <v>2558</v>
      </c>
      <c r="T78" s="530">
        <f>T69*T68</f>
        <v>648</v>
      </c>
      <c r="U78" s="531">
        <f t="shared" ref="U78:CF80" si="11">U69*U68</f>
        <v>1026</v>
      </c>
      <c r="V78" s="531">
        <f t="shared" si="11"/>
        <v>323</v>
      </c>
      <c r="W78" s="531">
        <f t="shared" si="11"/>
        <v>561</v>
      </c>
      <c r="X78" s="531">
        <f t="shared" si="11"/>
        <v>0</v>
      </c>
      <c r="Y78" s="531">
        <f t="shared" si="11"/>
        <v>0</v>
      </c>
      <c r="Z78" s="531">
        <f t="shared" si="11"/>
        <v>0</v>
      </c>
      <c r="AA78" s="531">
        <f t="shared" si="11"/>
        <v>0</v>
      </c>
      <c r="AB78" s="531">
        <f t="shared" si="11"/>
        <v>0</v>
      </c>
      <c r="AC78" s="531">
        <f t="shared" si="11"/>
        <v>0</v>
      </c>
      <c r="AD78" s="531">
        <f t="shared" si="11"/>
        <v>0</v>
      </c>
      <c r="AE78" s="531">
        <f t="shared" si="11"/>
        <v>0</v>
      </c>
      <c r="AF78" s="531">
        <f t="shared" si="11"/>
        <v>0</v>
      </c>
      <c r="AG78" s="531">
        <f t="shared" si="11"/>
        <v>0</v>
      </c>
      <c r="AH78" s="531">
        <f t="shared" si="11"/>
        <v>0</v>
      </c>
      <c r="AI78" s="531">
        <f t="shared" si="11"/>
        <v>0</v>
      </c>
      <c r="AJ78" s="531">
        <f t="shared" si="11"/>
        <v>0</v>
      </c>
      <c r="AK78" s="531">
        <f t="shared" si="11"/>
        <v>0</v>
      </c>
      <c r="AL78" s="531">
        <f t="shared" si="11"/>
        <v>0</v>
      </c>
      <c r="AM78" s="531">
        <f t="shared" si="11"/>
        <v>0</v>
      </c>
      <c r="AN78" s="531">
        <f t="shared" si="11"/>
        <v>0</v>
      </c>
      <c r="AO78" s="531">
        <f t="shared" si="11"/>
        <v>0</v>
      </c>
      <c r="AP78" s="531">
        <f t="shared" si="11"/>
        <v>0</v>
      </c>
      <c r="AQ78" s="531">
        <f t="shared" si="11"/>
        <v>0</v>
      </c>
      <c r="AR78" s="531">
        <f t="shared" si="11"/>
        <v>0</v>
      </c>
      <c r="AS78" s="531">
        <f t="shared" si="11"/>
        <v>0</v>
      </c>
      <c r="AT78" s="531">
        <f t="shared" si="11"/>
        <v>0</v>
      </c>
      <c r="AU78" s="531">
        <f t="shared" si="11"/>
        <v>0</v>
      </c>
      <c r="AV78" s="531">
        <f t="shared" si="11"/>
        <v>0</v>
      </c>
      <c r="AW78" s="531">
        <f t="shared" si="11"/>
        <v>0</v>
      </c>
      <c r="AX78" s="531">
        <f t="shared" si="11"/>
        <v>0</v>
      </c>
      <c r="AY78" s="531">
        <f t="shared" si="11"/>
        <v>0</v>
      </c>
      <c r="AZ78" s="531">
        <f t="shared" si="11"/>
        <v>0</v>
      </c>
      <c r="BA78" s="531">
        <f t="shared" si="11"/>
        <v>0</v>
      </c>
      <c r="BB78" s="531">
        <f t="shared" si="11"/>
        <v>0</v>
      </c>
      <c r="BC78" s="531">
        <f t="shared" si="11"/>
        <v>0</v>
      </c>
      <c r="BD78" s="531">
        <f t="shared" si="11"/>
        <v>0</v>
      </c>
      <c r="BE78" s="531">
        <f t="shared" si="11"/>
        <v>0</v>
      </c>
      <c r="BF78" s="531">
        <f t="shared" si="11"/>
        <v>0</v>
      </c>
      <c r="BG78" s="531">
        <f t="shared" si="11"/>
        <v>0</v>
      </c>
      <c r="BH78" s="531">
        <f t="shared" si="11"/>
        <v>0</v>
      </c>
      <c r="BI78" s="531">
        <f t="shared" si="11"/>
        <v>0</v>
      </c>
      <c r="BJ78" s="531">
        <f t="shared" si="11"/>
        <v>0</v>
      </c>
      <c r="BK78" s="531">
        <f t="shared" si="11"/>
        <v>0</v>
      </c>
      <c r="BL78" s="531">
        <f t="shared" si="11"/>
        <v>0</v>
      </c>
      <c r="BM78" s="531">
        <f t="shared" si="11"/>
        <v>0</v>
      </c>
      <c r="BN78" s="531">
        <f t="shared" si="11"/>
        <v>0</v>
      </c>
      <c r="BO78" s="531">
        <f t="shared" si="11"/>
        <v>0</v>
      </c>
      <c r="BP78" s="531">
        <f t="shared" si="11"/>
        <v>0</v>
      </c>
      <c r="BQ78" s="531">
        <f t="shared" si="11"/>
        <v>0</v>
      </c>
      <c r="BR78" s="531">
        <f t="shared" si="11"/>
        <v>0</v>
      </c>
      <c r="BS78" s="531">
        <f t="shared" si="11"/>
        <v>0</v>
      </c>
      <c r="BT78" s="531">
        <f t="shared" si="11"/>
        <v>0</v>
      </c>
      <c r="BU78" s="531">
        <f t="shared" si="11"/>
        <v>0</v>
      </c>
      <c r="BV78" s="531">
        <f t="shared" si="11"/>
        <v>0</v>
      </c>
      <c r="BW78" s="531">
        <f t="shared" si="11"/>
        <v>0</v>
      </c>
      <c r="BX78" s="531">
        <f t="shared" si="11"/>
        <v>0</v>
      </c>
      <c r="BY78" s="531">
        <f t="shared" si="11"/>
        <v>0</v>
      </c>
      <c r="BZ78" s="531">
        <f t="shared" si="11"/>
        <v>0</v>
      </c>
      <c r="CA78" s="531">
        <f t="shared" si="11"/>
        <v>0</v>
      </c>
      <c r="CB78" s="531">
        <f t="shared" si="11"/>
        <v>0</v>
      </c>
      <c r="CC78" s="531">
        <f t="shared" si="11"/>
        <v>0</v>
      </c>
      <c r="CD78" s="531">
        <f t="shared" si="11"/>
        <v>0</v>
      </c>
      <c r="CE78" s="531">
        <f t="shared" si="11"/>
        <v>0</v>
      </c>
      <c r="CF78" s="531">
        <f t="shared" si="11"/>
        <v>0</v>
      </c>
      <c r="CG78" s="531">
        <f t="shared" ref="CG78:ER80" si="12">CG69*CG68</f>
        <v>0</v>
      </c>
      <c r="CH78" s="531">
        <f t="shared" si="12"/>
        <v>0</v>
      </c>
      <c r="CI78" s="531">
        <f t="shared" si="12"/>
        <v>0</v>
      </c>
      <c r="CJ78" s="531">
        <f t="shared" si="12"/>
        <v>0</v>
      </c>
      <c r="CK78" s="531">
        <f t="shared" si="12"/>
        <v>0</v>
      </c>
      <c r="CL78" s="531">
        <f t="shared" si="12"/>
        <v>0</v>
      </c>
      <c r="CM78" s="531">
        <f t="shared" si="12"/>
        <v>0</v>
      </c>
      <c r="CN78" s="531">
        <f t="shared" si="12"/>
        <v>0</v>
      </c>
      <c r="CO78" s="531">
        <f t="shared" si="12"/>
        <v>0</v>
      </c>
      <c r="CP78" s="531">
        <f t="shared" si="12"/>
        <v>0</v>
      </c>
      <c r="CQ78" s="531">
        <f t="shared" si="12"/>
        <v>0</v>
      </c>
      <c r="CR78" s="531">
        <f t="shared" si="12"/>
        <v>0</v>
      </c>
      <c r="CS78" s="531">
        <f t="shared" si="12"/>
        <v>0</v>
      </c>
      <c r="CT78" s="531">
        <f t="shared" si="12"/>
        <v>0</v>
      </c>
      <c r="CU78" s="531">
        <f t="shared" si="12"/>
        <v>0</v>
      </c>
      <c r="CV78" s="531">
        <f t="shared" si="12"/>
        <v>0</v>
      </c>
      <c r="CW78" s="531">
        <f t="shared" si="12"/>
        <v>0</v>
      </c>
      <c r="CX78" s="531">
        <f t="shared" si="12"/>
        <v>0</v>
      </c>
      <c r="CY78" s="531">
        <f t="shared" si="12"/>
        <v>0</v>
      </c>
      <c r="CZ78" s="531">
        <f t="shared" si="12"/>
        <v>0</v>
      </c>
      <c r="DA78" s="531">
        <f t="shared" si="12"/>
        <v>0</v>
      </c>
      <c r="DB78" s="531">
        <f t="shared" si="12"/>
        <v>0</v>
      </c>
      <c r="DC78" s="531">
        <f t="shared" si="12"/>
        <v>0</v>
      </c>
      <c r="DD78" s="531">
        <f t="shared" si="12"/>
        <v>0</v>
      </c>
      <c r="DE78" s="531">
        <f t="shared" si="12"/>
        <v>0</v>
      </c>
      <c r="DF78" s="531">
        <f t="shared" si="12"/>
        <v>0</v>
      </c>
      <c r="DG78" s="531">
        <f t="shared" si="12"/>
        <v>0</v>
      </c>
      <c r="DH78" s="531">
        <f t="shared" si="12"/>
        <v>0</v>
      </c>
      <c r="DI78" s="531">
        <f t="shared" si="12"/>
        <v>0</v>
      </c>
      <c r="DJ78" s="531">
        <f t="shared" si="12"/>
        <v>0</v>
      </c>
      <c r="DK78" s="531">
        <f t="shared" si="12"/>
        <v>0</v>
      </c>
      <c r="DL78" s="531">
        <f t="shared" si="12"/>
        <v>0</v>
      </c>
      <c r="DM78" s="531">
        <f t="shared" si="12"/>
        <v>0</v>
      </c>
      <c r="DN78" s="531">
        <f t="shared" si="12"/>
        <v>0</v>
      </c>
      <c r="DO78" s="531">
        <f t="shared" si="12"/>
        <v>0</v>
      </c>
      <c r="DP78" s="531">
        <f t="shared" si="12"/>
        <v>0</v>
      </c>
      <c r="DQ78" s="531">
        <f t="shared" si="12"/>
        <v>0</v>
      </c>
      <c r="DR78" s="531">
        <f t="shared" si="12"/>
        <v>0</v>
      </c>
      <c r="DS78" s="531">
        <f t="shared" si="12"/>
        <v>0</v>
      </c>
      <c r="DT78" s="531">
        <f t="shared" si="12"/>
        <v>0</v>
      </c>
      <c r="DU78" s="531">
        <f t="shared" si="12"/>
        <v>0</v>
      </c>
      <c r="DV78" s="531">
        <f t="shared" si="12"/>
        <v>0</v>
      </c>
      <c r="DW78" s="531">
        <f t="shared" si="12"/>
        <v>0</v>
      </c>
      <c r="DX78" s="531">
        <f t="shared" si="12"/>
        <v>0</v>
      </c>
      <c r="DY78" s="531">
        <f t="shared" si="12"/>
        <v>0</v>
      </c>
      <c r="DZ78" s="531">
        <f t="shared" si="12"/>
        <v>0</v>
      </c>
      <c r="EA78" s="531">
        <f t="shared" si="12"/>
        <v>0</v>
      </c>
      <c r="EB78" s="531">
        <f t="shared" si="12"/>
        <v>0</v>
      </c>
      <c r="EC78" s="531">
        <f t="shared" si="12"/>
        <v>0</v>
      </c>
      <c r="ED78" s="531">
        <f t="shared" si="12"/>
        <v>0</v>
      </c>
      <c r="EE78" s="531">
        <f t="shared" si="12"/>
        <v>0</v>
      </c>
      <c r="EF78" s="531">
        <f t="shared" si="12"/>
        <v>0</v>
      </c>
      <c r="EG78" s="531">
        <f t="shared" si="12"/>
        <v>0</v>
      </c>
      <c r="EH78" s="531">
        <f t="shared" si="12"/>
        <v>0</v>
      </c>
      <c r="EI78" s="531">
        <f t="shared" si="12"/>
        <v>0</v>
      </c>
      <c r="EJ78" s="531">
        <f t="shared" si="12"/>
        <v>0</v>
      </c>
      <c r="EK78" s="531">
        <f t="shared" si="12"/>
        <v>0</v>
      </c>
      <c r="EL78" s="531">
        <f t="shared" si="12"/>
        <v>0</v>
      </c>
      <c r="EM78" s="531">
        <f t="shared" si="12"/>
        <v>0</v>
      </c>
      <c r="EN78" s="531">
        <f t="shared" si="12"/>
        <v>0</v>
      </c>
      <c r="EO78" s="531">
        <f t="shared" si="12"/>
        <v>0</v>
      </c>
      <c r="EP78" s="531">
        <f t="shared" si="12"/>
        <v>0</v>
      </c>
      <c r="EQ78" s="531">
        <f t="shared" si="12"/>
        <v>0</v>
      </c>
      <c r="ER78" s="531">
        <f t="shared" si="12"/>
        <v>0</v>
      </c>
      <c r="ES78" s="531">
        <f t="shared" ref="ES78:EV80" si="13">ES69*ES68</f>
        <v>0</v>
      </c>
      <c r="ET78" s="531">
        <f t="shared" si="13"/>
        <v>0</v>
      </c>
      <c r="EU78" s="531">
        <f t="shared" si="13"/>
        <v>0</v>
      </c>
      <c r="EV78" s="532">
        <f t="shared" si="13"/>
        <v>0</v>
      </c>
    </row>
    <row r="79" spans="15:152" ht="22.5" customHeight="1" thickBot="1" x14ac:dyDescent="0.3"/>
    <row r="80" spans="15:152" ht="22.5" customHeight="1" thickBot="1" x14ac:dyDescent="0.3">
      <c r="O80" s="708" t="s">
        <v>526</v>
      </c>
      <c r="P80" s="709"/>
      <c r="Q80" s="709"/>
      <c r="R80" s="710"/>
      <c r="S80" s="575">
        <f>SUM(T80:EV80)</f>
        <v>27517.199999999997</v>
      </c>
      <c r="T80" s="530">
        <v>5961.6</v>
      </c>
      <c r="U80" s="531">
        <v>9439.2000000000007</v>
      </c>
      <c r="V80" s="531">
        <v>2971.6</v>
      </c>
      <c r="W80" s="531">
        <v>5161.1999999999989</v>
      </c>
      <c r="X80" s="531">
        <v>1600.7999999999997</v>
      </c>
      <c r="Y80" s="531">
        <v>920</v>
      </c>
      <c r="Z80" s="531">
        <v>966</v>
      </c>
      <c r="AA80" s="531">
        <v>496.79999999999995</v>
      </c>
      <c r="AB80" s="531">
        <f t="shared" si="11"/>
        <v>0</v>
      </c>
      <c r="AC80" s="531">
        <f t="shared" si="11"/>
        <v>0</v>
      </c>
      <c r="AD80" s="531">
        <f t="shared" si="11"/>
        <v>0</v>
      </c>
      <c r="AE80" s="531">
        <f t="shared" si="11"/>
        <v>0</v>
      </c>
      <c r="AF80" s="531">
        <f t="shared" si="11"/>
        <v>0</v>
      </c>
      <c r="AG80" s="531">
        <f t="shared" si="11"/>
        <v>0</v>
      </c>
      <c r="AH80" s="531">
        <f t="shared" si="11"/>
        <v>0</v>
      </c>
      <c r="AI80" s="531">
        <f t="shared" si="11"/>
        <v>0</v>
      </c>
      <c r="AJ80" s="531">
        <f t="shared" si="11"/>
        <v>0</v>
      </c>
      <c r="AK80" s="531">
        <f t="shared" si="11"/>
        <v>0</v>
      </c>
      <c r="AL80" s="531">
        <f t="shared" si="11"/>
        <v>0</v>
      </c>
      <c r="AM80" s="531">
        <f t="shared" si="11"/>
        <v>0</v>
      </c>
      <c r="AN80" s="531">
        <f t="shared" si="11"/>
        <v>0</v>
      </c>
      <c r="AO80" s="531">
        <f t="shared" si="11"/>
        <v>0</v>
      </c>
      <c r="AP80" s="531">
        <f t="shared" si="11"/>
        <v>0</v>
      </c>
      <c r="AQ80" s="531">
        <f t="shared" si="11"/>
        <v>0</v>
      </c>
      <c r="AR80" s="531">
        <f t="shared" si="11"/>
        <v>0</v>
      </c>
      <c r="AS80" s="531">
        <f t="shared" si="11"/>
        <v>0</v>
      </c>
      <c r="AT80" s="531">
        <f t="shared" si="11"/>
        <v>0</v>
      </c>
      <c r="AU80" s="531">
        <f t="shared" si="11"/>
        <v>0</v>
      </c>
      <c r="AV80" s="531">
        <f t="shared" si="11"/>
        <v>0</v>
      </c>
      <c r="AW80" s="531">
        <f t="shared" si="11"/>
        <v>0</v>
      </c>
      <c r="AX80" s="531">
        <f t="shared" si="11"/>
        <v>0</v>
      </c>
      <c r="AY80" s="531">
        <f t="shared" si="11"/>
        <v>0</v>
      </c>
      <c r="AZ80" s="531">
        <f t="shared" si="11"/>
        <v>0</v>
      </c>
      <c r="BA80" s="531">
        <f t="shared" si="11"/>
        <v>0</v>
      </c>
      <c r="BB80" s="531">
        <f t="shared" si="11"/>
        <v>0</v>
      </c>
      <c r="BC80" s="531">
        <f t="shared" si="11"/>
        <v>0</v>
      </c>
      <c r="BD80" s="531">
        <f t="shared" si="11"/>
        <v>0</v>
      </c>
      <c r="BE80" s="531">
        <f t="shared" si="11"/>
        <v>0</v>
      </c>
      <c r="BF80" s="531">
        <f t="shared" si="11"/>
        <v>0</v>
      </c>
      <c r="BG80" s="531">
        <f t="shared" si="11"/>
        <v>0</v>
      </c>
      <c r="BH80" s="531">
        <f t="shared" si="11"/>
        <v>0</v>
      </c>
      <c r="BI80" s="531">
        <f t="shared" si="11"/>
        <v>0</v>
      </c>
      <c r="BJ80" s="531">
        <f t="shared" si="11"/>
        <v>0</v>
      </c>
      <c r="BK80" s="531">
        <f t="shared" si="11"/>
        <v>0</v>
      </c>
      <c r="BL80" s="531">
        <f t="shared" si="11"/>
        <v>0</v>
      </c>
      <c r="BM80" s="531">
        <f t="shared" si="11"/>
        <v>0</v>
      </c>
      <c r="BN80" s="531">
        <f t="shared" si="11"/>
        <v>0</v>
      </c>
      <c r="BO80" s="531">
        <f t="shared" si="11"/>
        <v>0</v>
      </c>
      <c r="BP80" s="531">
        <f t="shared" si="11"/>
        <v>0</v>
      </c>
      <c r="BQ80" s="531">
        <f t="shared" si="11"/>
        <v>0</v>
      </c>
      <c r="BR80" s="531">
        <f t="shared" si="11"/>
        <v>0</v>
      </c>
      <c r="BS80" s="531">
        <f t="shared" si="11"/>
        <v>0</v>
      </c>
      <c r="BT80" s="531">
        <f t="shared" si="11"/>
        <v>0</v>
      </c>
      <c r="BU80" s="531">
        <f t="shared" si="11"/>
        <v>0</v>
      </c>
      <c r="BV80" s="531">
        <f t="shared" si="11"/>
        <v>0</v>
      </c>
      <c r="BW80" s="531">
        <f t="shared" si="11"/>
        <v>0</v>
      </c>
      <c r="BX80" s="531">
        <f t="shared" si="11"/>
        <v>0</v>
      </c>
      <c r="BY80" s="531">
        <f t="shared" si="11"/>
        <v>0</v>
      </c>
      <c r="BZ80" s="531">
        <f t="shared" si="11"/>
        <v>0</v>
      </c>
      <c r="CA80" s="531">
        <f t="shared" si="11"/>
        <v>0</v>
      </c>
      <c r="CB80" s="531">
        <f t="shared" si="11"/>
        <v>0</v>
      </c>
      <c r="CC80" s="531">
        <f t="shared" si="11"/>
        <v>0</v>
      </c>
      <c r="CD80" s="531">
        <f t="shared" si="11"/>
        <v>0</v>
      </c>
      <c r="CE80" s="531">
        <f t="shared" si="11"/>
        <v>0</v>
      </c>
      <c r="CF80" s="531">
        <f t="shared" si="11"/>
        <v>0</v>
      </c>
      <c r="CG80" s="531">
        <f t="shared" si="12"/>
        <v>0</v>
      </c>
      <c r="CH80" s="531">
        <f t="shared" si="12"/>
        <v>0</v>
      </c>
      <c r="CI80" s="531">
        <f t="shared" si="12"/>
        <v>0</v>
      </c>
      <c r="CJ80" s="531">
        <f t="shared" si="12"/>
        <v>0</v>
      </c>
      <c r="CK80" s="531">
        <f t="shared" si="12"/>
        <v>0</v>
      </c>
      <c r="CL80" s="531">
        <f t="shared" si="12"/>
        <v>0</v>
      </c>
      <c r="CM80" s="531">
        <f t="shared" si="12"/>
        <v>0</v>
      </c>
      <c r="CN80" s="531">
        <f t="shared" si="12"/>
        <v>0</v>
      </c>
      <c r="CO80" s="531">
        <f t="shared" si="12"/>
        <v>0</v>
      </c>
      <c r="CP80" s="531">
        <f t="shared" si="12"/>
        <v>0</v>
      </c>
      <c r="CQ80" s="531">
        <f t="shared" si="12"/>
        <v>0</v>
      </c>
      <c r="CR80" s="531">
        <f t="shared" si="12"/>
        <v>0</v>
      </c>
      <c r="CS80" s="531">
        <f t="shared" si="12"/>
        <v>0</v>
      </c>
      <c r="CT80" s="531">
        <f t="shared" si="12"/>
        <v>0</v>
      </c>
      <c r="CU80" s="531">
        <f t="shared" si="12"/>
        <v>0</v>
      </c>
      <c r="CV80" s="531">
        <f t="shared" si="12"/>
        <v>0</v>
      </c>
      <c r="CW80" s="531">
        <f t="shared" si="12"/>
        <v>0</v>
      </c>
      <c r="CX80" s="531">
        <f t="shared" si="12"/>
        <v>0</v>
      </c>
      <c r="CY80" s="531">
        <f t="shared" si="12"/>
        <v>0</v>
      </c>
      <c r="CZ80" s="531">
        <f t="shared" si="12"/>
        <v>0</v>
      </c>
      <c r="DA80" s="531">
        <f t="shared" si="12"/>
        <v>0</v>
      </c>
      <c r="DB80" s="531">
        <f t="shared" si="12"/>
        <v>0</v>
      </c>
      <c r="DC80" s="531">
        <f t="shared" si="12"/>
        <v>0</v>
      </c>
      <c r="DD80" s="531">
        <f t="shared" si="12"/>
        <v>0</v>
      </c>
      <c r="DE80" s="531">
        <f t="shared" si="12"/>
        <v>0</v>
      </c>
      <c r="DF80" s="531">
        <f t="shared" si="12"/>
        <v>0</v>
      </c>
      <c r="DG80" s="531">
        <f t="shared" si="12"/>
        <v>0</v>
      </c>
      <c r="DH80" s="531">
        <f t="shared" si="12"/>
        <v>0</v>
      </c>
      <c r="DI80" s="531">
        <f t="shared" si="12"/>
        <v>0</v>
      </c>
      <c r="DJ80" s="531">
        <f t="shared" si="12"/>
        <v>0</v>
      </c>
      <c r="DK80" s="531">
        <f t="shared" si="12"/>
        <v>0</v>
      </c>
      <c r="DL80" s="531">
        <f t="shared" si="12"/>
        <v>0</v>
      </c>
      <c r="DM80" s="531">
        <f t="shared" si="12"/>
        <v>0</v>
      </c>
      <c r="DN80" s="531">
        <f t="shared" si="12"/>
        <v>0</v>
      </c>
      <c r="DO80" s="531">
        <f t="shared" si="12"/>
        <v>0</v>
      </c>
      <c r="DP80" s="531">
        <f t="shared" si="12"/>
        <v>0</v>
      </c>
      <c r="DQ80" s="531">
        <f t="shared" si="12"/>
        <v>0</v>
      </c>
      <c r="DR80" s="531">
        <f t="shared" si="12"/>
        <v>0</v>
      </c>
      <c r="DS80" s="531">
        <f t="shared" si="12"/>
        <v>0</v>
      </c>
      <c r="DT80" s="531">
        <f t="shared" si="12"/>
        <v>0</v>
      </c>
      <c r="DU80" s="531">
        <f t="shared" si="12"/>
        <v>0</v>
      </c>
      <c r="DV80" s="531">
        <f t="shared" si="12"/>
        <v>0</v>
      </c>
      <c r="DW80" s="531">
        <f t="shared" si="12"/>
        <v>0</v>
      </c>
      <c r="DX80" s="531">
        <f t="shared" si="12"/>
        <v>0</v>
      </c>
      <c r="DY80" s="531">
        <f t="shared" si="12"/>
        <v>0</v>
      </c>
      <c r="DZ80" s="531">
        <f t="shared" si="12"/>
        <v>0</v>
      </c>
      <c r="EA80" s="531">
        <f t="shared" si="12"/>
        <v>0</v>
      </c>
      <c r="EB80" s="531">
        <f t="shared" si="12"/>
        <v>0</v>
      </c>
      <c r="EC80" s="531">
        <f t="shared" si="12"/>
        <v>0</v>
      </c>
      <c r="ED80" s="531">
        <f t="shared" si="12"/>
        <v>0</v>
      </c>
      <c r="EE80" s="531">
        <f t="shared" si="12"/>
        <v>0</v>
      </c>
      <c r="EF80" s="531">
        <f t="shared" si="12"/>
        <v>0</v>
      </c>
      <c r="EG80" s="531">
        <f t="shared" si="12"/>
        <v>0</v>
      </c>
      <c r="EH80" s="531">
        <f t="shared" si="12"/>
        <v>0</v>
      </c>
      <c r="EI80" s="531">
        <f t="shared" si="12"/>
        <v>0</v>
      </c>
      <c r="EJ80" s="531">
        <f t="shared" si="12"/>
        <v>0</v>
      </c>
      <c r="EK80" s="531">
        <f t="shared" si="12"/>
        <v>0</v>
      </c>
      <c r="EL80" s="531">
        <f t="shared" si="12"/>
        <v>0</v>
      </c>
      <c r="EM80" s="531">
        <f t="shared" si="12"/>
        <v>0</v>
      </c>
      <c r="EN80" s="531">
        <f t="shared" si="12"/>
        <v>0</v>
      </c>
      <c r="EO80" s="531">
        <f t="shared" si="12"/>
        <v>0</v>
      </c>
      <c r="EP80" s="531">
        <f t="shared" si="12"/>
        <v>0</v>
      </c>
      <c r="EQ80" s="531">
        <f t="shared" si="12"/>
        <v>0</v>
      </c>
      <c r="ER80" s="531">
        <f t="shared" si="12"/>
        <v>0</v>
      </c>
      <c r="ES80" s="531">
        <f t="shared" si="13"/>
        <v>0</v>
      </c>
      <c r="ET80" s="531">
        <f t="shared" si="13"/>
        <v>0</v>
      </c>
      <c r="EU80" s="531">
        <f t="shared" si="13"/>
        <v>0</v>
      </c>
      <c r="EV80" s="532">
        <f t="shared" si="13"/>
        <v>0</v>
      </c>
    </row>
    <row r="81" spans="7:11" s="615" customFormat="1" ht="22.5" customHeight="1" x14ac:dyDescent="0.25">
      <c r="G81" s="520"/>
      <c r="H81" s="520"/>
      <c r="I81" s="520"/>
      <c r="J81" s="520"/>
      <c r="K81" s="520"/>
    </row>
    <row r="82" spans="7:11" s="615" customFormat="1" ht="22.5" customHeight="1" x14ac:dyDescent="0.25">
      <c r="G82" s="520"/>
      <c r="H82" s="520"/>
      <c r="I82" s="520"/>
      <c r="J82" s="520"/>
      <c r="K82" s="520"/>
    </row>
    <row r="83" spans="7:11" s="615" customFormat="1" ht="22.5" customHeight="1" x14ac:dyDescent="0.25">
      <c r="G83" s="520"/>
      <c r="H83" s="520"/>
      <c r="I83" s="520"/>
      <c r="J83" s="520"/>
      <c r="K83" s="520"/>
    </row>
    <row r="84" spans="7:11" s="615" customFormat="1" ht="22.5" customHeight="1" x14ac:dyDescent="0.25">
      <c r="G84" s="520"/>
      <c r="H84" s="520"/>
      <c r="I84" s="520"/>
      <c r="J84" s="520"/>
      <c r="K84" s="520"/>
    </row>
    <row r="85" spans="7:11" s="615" customFormat="1" ht="22.5" customHeight="1" x14ac:dyDescent="0.25">
      <c r="G85" s="520"/>
      <c r="H85" s="520"/>
      <c r="I85" s="520"/>
      <c r="J85" s="520"/>
      <c r="K85" s="520"/>
    </row>
  </sheetData>
  <mergeCells count="116">
    <mergeCell ref="B53:E53"/>
    <mergeCell ref="F53:G53"/>
    <mergeCell ref="J49:K49"/>
    <mergeCell ref="B51:E51"/>
    <mergeCell ref="F51:G51"/>
    <mergeCell ref="O78:R78"/>
    <mergeCell ref="O75:P75"/>
    <mergeCell ref="R74:S74"/>
    <mergeCell ref="R75:S75"/>
    <mergeCell ref="O69:R69"/>
    <mergeCell ref="O71:R71"/>
    <mergeCell ref="O73:P73"/>
    <mergeCell ref="O74:P74"/>
    <mergeCell ref="O65:R65"/>
    <mergeCell ref="O64:R64"/>
    <mergeCell ref="O68:R68"/>
    <mergeCell ref="O53:P55"/>
    <mergeCell ref="Q53:R53"/>
    <mergeCell ref="Q54:R54"/>
    <mergeCell ref="Q55:R55"/>
    <mergeCell ref="Q61:R61"/>
    <mergeCell ref="Q62:R62"/>
    <mergeCell ref="O56:P56"/>
    <mergeCell ref="Q56:R56"/>
    <mergeCell ref="O57:P57"/>
    <mergeCell ref="Q57:R57"/>
    <mergeCell ref="O59:P59"/>
    <mergeCell ref="B47:E47"/>
    <mergeCell ref="F47:G47"/>
    <mergeCell ref="B49:E49"/>
    <mergeCell ref="F49:G49"/>
    <mergeCell ref="B13:E13"/>
    <mergeCell ref="F13:G13"/>
    <mergeCell ref="B15:K15"/>
    <mergeCell ref="B16:K42"/>
    <mergeCell ref="B45:E45"/>
    <mergeCell ref="F45:G45"/>
    <mergeCell ref="Q15:R15"/>
    <mergeCell ref="Q16:R16"/>
    <mergeCell ref="O17:P19"/>
    <mergeCell ref="Q17:R17"/>
    <mergeCell ref="Q18:R18"/>
    <mergeCell ref="Q19:R19"/>
    <mergeCell ref="O14:P16"/>
    <mergeCell ref="Q14:R14"/>
    <mergeCell ref="Q21:R21"/>
    <mergeCell ref="Q22:R22"/>
    <mergeCell ref="O23:P25"/>
    <mergeCell ref="D2:L2"/>
    <mergeCell ref="E7:F7"/>
    <mergeCell ref="G7:J7"/>
    <mergeCell ref="B11:E11"/>
    <mergeCell ref="F11:G11"/>
    <mergeCell ref="O2:P4"/>
    <mergeCell ref="Q2:R2"/>
    <mergeCell ref="Q3:R3"/>
    <mergeCell ref="Q4:R4"/>
    <mergeCell ref="O5:P7"/>
    <mergeCell ref="Q5:R5"/>
    <mergeCell ref="Q6:R6"/>
    <mergeCell ref="Q7:R7"/>
    <mergeCell ref="Q9:R9"/>
    <mergeCell ref="Q10:R10"/>
    <mergeCell ref="O11:P13"/>
    <mergeCell ref="Q11:R11"/>
    <mergeCell ref="Q12:R12"/>
    <mergeCell ref="Q13:R13"/>
    <mergeCell ref="O8:P10"/>
    <mergeCell ref="Q8:R8"/>
    <mergeCell ref="Q23:R23"/>
    <mergeCell ref="Q24:R24"/>
    <mergeCell ref="Q25:R25"/>
    <mergeCell ref="O20:P22"/>
    <mergeCell ref="Q20:R20"/>
    <mergeCell ref="Q27:R27"/>
    <mergeCell ref="Q28:R28"/>
    <mergeCell ref="O29:P31"/>
    <mergeCell ref="Q29:R29"/>
    <mergeCell ref="Q30:R30"/>
    <mergeCell ref="Q31:R31"/>
    <mergeCell ref="O26:P28"/>
    <mergeCell ref="Q26:R26"/>
    <mergeCell ref="Q50:R50"/>
    <mergeCell ref="Q33:R33"/>
    <mergeCell ref="Q34:R34"/>
    <mergeCell ref="O35:P37"/>
    <mergeCell ref="Q35:R35"/>
    <mergeCell ref="Q36:R36"/>
    <mergeCell ref="Q37:R37"/>
    <mergeCell ref="O32:P34"/>
    <mergeCell ref="Q32:R32"/>
    <mergeCell ref="Q39:R39"/>
    <mergeCell ref="O80:R80"/>
    <mergeCell ref="Q40:R40"/>
    <mergeCell ref="O41:P43"/>
    <mergeCell ref="Q41:R41"/>
    <mergeCell ref="Q42:R42"/>
    <mergeCell ref="Q43:R43"/>
    <mergeCell ref="O38:P40"/>
    <mergeCell ref="Q38:R38"/>
    <mergeCell ref="Q45:R45"/>
    <mergeCell ref="O62:P62"/>
    <mergeCell ref="O61:P61"/>
    <mergeCell ref="O60:P60"/>
    <mergeCell ref="Q59:R59"/>
    <mergeCell ref="Q60:R60"/>
    <mergeCell ref="Q46:R46"/>
    <mergeCell ref="O47:P49"/>
    <mergeCell ref="Q47:R47"/>
    <mergeCell ref="Q48:R48"/>
    <mergeCell ref="Q49:R49"/>
    <mergeCell ref="O44:P46"/>
    <mergeCell ref="Q44:R44"/>
    <mergeCell ref="Q51:R51"/>
    <mergeCell ref="Q52:R52"/>
    <mergeCell ref="O50:P52"/>
  </mergeCells>
  <pageMargins left="0.7" right="0.7" top="0.75" bottom="0.75" header="0.3" footer="0.3"/>
  <pageSetup paperSize="9" scale="43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A253"/>
  <sheetViews>
    <sheetView zoomScale="115" zoomScaleNormal="115"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J94" sqref="J94"/>
    </sheetView>
  </sheetViews>
  <sheetFormatPr baseColWidth="10" defaultRowHeight="15" x14ac:dyDescent="0.25"/>
  <cols>
    <col min="1" max="1" width="4.42578125" style="395" customWidth="1"/>
    <col min="2" max="2" width="16.42578125" style="395" customWidth="1"/>
    <col min="3" max="3" width="15.7109375" style="395" customWidth="1"/>
    <col min="4" max="4" width="25.85546875" style="395" customWidth="1"/>
    <col min="5" max="5" width="11.5703125" style="395" customWidth="1"/>
    <col min="6" max="6" width="18.85546875" style="395" hidden="1" customWidth="1"/>
    <col min="7" max="10" width="18.85546875" style="520" customWidth="1"/>
    <col min="11" max="48" width="18.85546875" customWidth="1"/>
    <col min="210" max="16384" width="11.42578125" style="395"/>
  </cols>
  <sheetData>
    <row r="1" spans="1:209" ht="28.5" customHeight="1" thickBot="1" x14ac:dyDescent="0.3">
      <c r="A1" s="540"/>
      <c r="B1" s="849" t="s">
        <v>539</v>
      </c>
      <c r="C1" s="850"/>
      <c r="D1" s="851" t="s">
        <v>540</v>
      </c>
      <c r="E1" s="852"/>
    </row>
    <row r="2" spans="1:209" ht="38.25" customHeight="1" x14ac:dyDescent="0.25">
      <c r="A2" s="540"/>
    </row>
    <row r="3" spans="1:209" ht="20.25" customHeight="1" thickBot="1" x14ac:dyDescent="0.3">
      <c r="A3" s="540"/>
      <c r="D3" s="408" t="s">
        <v>329</v>
      </c>
      <c r="E3" s="395">
        <v>4</v>
      </c>
    </row>
    <row r="4" spans="1:209" ht="45" customHeight="1" thickBot="1" x14ac:dyDescent="0.3">
      <c r="A4" s="540"/>
      <c r="B4" s="860"/>
      <c r="C4" s="861"/>
      <c r="D4" s="861"/>
      <c r="E4" s="862"/>
      <c r="F4" s="367"/>
      <c r="G4" s="367" t="s">
        <v>535</v>
      </c>
      <c r="H4" s="367" t="s">
        <v>536</v>
      </c>
      <c r="I4" s="367" t="s">
        <v>537</v>
      </c>
      <c r="J4" s="367" t="s">
        <v>538</v>
      </c>
    </row>
    <row r="5" spans="1:209" ht="18.75" customHeight="1" x14ac:dyDescent="0.25">
      <c r="A5" s="540"/>
      <c r="B5" s="853" t="s">
        <v>260</v>
      </c>
      <c r="C5" s="776"/>
      <c r="D5" s="777"/>
      <c r="E5" s="317">
        <v>1</v>
      </c>
      <c r="F5" s="316">
        <f t="shared" ref="F5:J5" si="0">$E$5</f>
        <v>1</v>
      </c>
      <c r="G5" s="316">
        <f t="shared" si="0"/>
        <v>1</v>
      </c>
      <c r="H5" s="316">
        <f t="shared" si="0"/>
        <v>1</v>
      </c>
      <c r="I5" s="316">
        <f t="shared" si="0"/>
        <v>1</v>
      </c>
      <c r="J5" s="316">
        <f t="shared" si="0"/>
        <v>1</v>
      </c>
    </row>
    <row r="6" spans="1:209" ht="18.75" customHeight="1" x14ac:dyDescent="0.25">
      <c r="A6" s="540"/>
      <c r="B6" s="854" t="s">
        <v>261</v>
      </c>
      <c r="C6" s="855"/>
      <c r="D6" s="856"/>
      <c r="E6" s="318">
        <v>8</v>
      </c>
      <c r="F6" s="439">
        <f t="shared" ref="F6:J6" si="1">$E$6</f>
        <v>8</v>
      </c>
      <c r="G6" s="439">
        <f t="shared" si="1"/>
        <v>8</v>
      </c>
      <c r="H6" s="439">
        <f t="shared" si="1"/>
        <v>8</v>
      </c>
      <c r="I6" s="439">
        <f t="shared" si="1"/>
        <v>8</v>
      </c>
      <c r="J6" s="439">
        <f t="shared" si="1"/>
        <v>8</v>
      </c>
    </row>
    <row r="7" spans="1:209" s="460" customFormat="1" ht="18.75" customHeight="1" x14ac:dyDescent="0.25">
      <c r="A7" s="540"/>
      <c r="B7" s="857" t="s">
        <v>262</v>
      </c>
      <c r="C7" s="858"/>
      <c r="D7" s="859"/>
      <c r="E7" s="579">
        <v>95</v>
      </c>
      <c r="F7" s="602">
        <f t="shared" ref="F7:J7" si="2">$E$7</f>
        <v>95</v>
      </c>
      <c r="G7" s="602">
        <f t="shared" si="2"/>
        <v>95</v>
      </c>
      <c r="H7" s="602">
        <f t="shared" si="2"/>
        <v>95</v>
      </c>
      <c r="I7" s="602">
        <f t="shared" si="2"/>
        <v>95</v>
      </c>
      <c r="J7" s="602">
        <f t="shared" si="2"/>
        <v>95</v>
      </c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</row>
    <row r="8" spans="1:209" ht="18.75" customHeight="1" thickBot="1" x14ac:dyDescent="0.3">
      <c r="A8" s="540"/>
      <c r="B8" s="780" t="s">
        <v>263</v>
      </c>
      <c r="C8" s="781"/>
      <c r="D8" s="782"/>
      <c r="E8" s="328">
        <v>15</v>
      </c>
      <c r="F8" s="440">
        <f t="shared" ref="F8:J8" si="3">$E$8</f>
        <v>15</v>
      </c>
      <c r="G8" s="440">
        <f t="shared" si="3"/>
        <v>15</v>
      </c>
      <c r="H8" s="440">
        <f t="shared" si="3"/>
        <v>15</v>
      </c>
      <c r="I8" s="440">
        <f t="shared" si="3"/>
        <v>15</v>
      </c>
      <c r="J8" s="440">
        <f t="shared" si="3"/>
        <v>15</v>
      </c>
    </row>
    <row r="9" spans="1:209" ht="29.25" customHeight="1" thickBot="1" x14ac:dyDescent="0.3">
      <c r="A9" s="540"/>
      <c r="B9" s="863"/>
      <c r="C9" s="864"/>
      <c r="D9" s="864"/>
      <c r="E9" s="862"/>
      <c r="F9" s="367"/>
      <c r="G9" s="367"/>
      <c r="H9" s="367"/>
      <c r="I9" s="367"/>
      <c r="J9" s="367"/>
    </row>
    <row r="10" spans="1:209" s="368" customFormat="1" ht="15" customHeight="1" x14ac:dyDescent="0.25">
      <c r="A10" s="796"/>
      <c r="B10" s="746" t="s">
        <v>346</v>
      </c>
      <c r="C10" s="731"/>
      <c r="D10" s="719" t="s">
        <v>270</v>
      </c>
      <c r="E10" s="844"/>
      <c r="F10" s="580"/>
      <c r="G10" s="580">
        <v>1000</v>
      </c>
      <c r="H10" s="580">
        <v>2000</v>
      </c>
      <c r="I10" s="580">
        <v>500</v>
      </c>
      <c r="J10" s="580">
        <v>1000</v>
      </c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</row>
    <row r="11" spans="1:209" ht="15" customHeight="1" x14ac:dyDescent="0.25">
      <c r="A11" s="796"/>
      <c r="B11" s="732"/>
      <c r="C11" s="733"/>
      <c r="D11" s="721" t="s">
        <v>269</v>
      </c>
      <c r="E11" s="845"/>
      <c r="F11" s="581"/>
      <c r="G11" s="581">
        <v>3000</v>
      </c>
      <c r="H11" s="581">
        <v>5500</v>
      </c>
      <c r="I11" s="581">
        <v>1500</v>
      </c>
      <c r="J11" s="581">
        <v>3000</v>
      </c>
    </row>
    <row r="12" spans="1:209" ht="15.75" customHeight="1" thickBot="1" x14ac:dyDescent="0.3">
      <c r="A12" s="796"/>
      <c r="B12" s="734"/>
      <c r="C12" s="735"/>
      <c r="D12" s="738" t="s">
        <v>185</v>
      </c>
      <c r="E12" s="848"/>
      <c r="F12" s="582"/>
      <c r="G12" s="582">
        <v>500</v>
      </c>
      <c r="H12" s="582">
        <v>600</v>
      </c>
      <c r="I12" s="582">
        <v>300</v>
      </c>
      <c r="J12" s="582">
        <v>500</v>
      </c>
    </row>
    <row r="13" spans="1:209" s="368" customFormat="1" ht="15" customHeight="1" x14ac:dyDescent="0.25">
      <c r="A13" s="796"/>
      <c r="B13" s="730" t="s">
        <v>505</v>
      </c>
      <c r="C13" s="731"/>
      <c r="D13" s="719" t="s">
        <v>270</v>
      </c>
      <c r="E13" s="844"/>
      <c r="F13" s="580"/>
      <c r="G13" s="580"/>
      <c r="H13" s="580"/>
      <c r="I13" s="580"/>
      <c r="J13" s="580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</row>
    <row r="14" spans="1:209" ht="15" customHeight="1" x14ac:dyDescent="0.25">
      <c r="A14" s="796"/>
      <c r="B14" s="732"/>
      <c r="C14" s="733"/>
      <c r="D14" s="721" t="s">
        <v>269</v>
      </c>
      <c r="E14" s="845"/>
      <c r="F14" s="581"/>
      <c r="G14" s="581"/>
      <c r="H14" s="581"/>
      <c r="I14" s="581"/>
      <c r="J14" s="581"/>
    </row>
    <row r="15" spans="1:209" ht="15.75" customHeight="1" thickBot="1" x14ac:dyDescent="0.3">
      <c r="A15" s="796"/>
      <c r="B15" s="734"/>
      <c r="C15" s="735"/>
      <c r="D15" s="711" t="s">
        <v>185</v>
      </c>
      <c r="E15" s="846"/>
      <c r="F15" s="582"/>
      <c r="G15" s="582"/>
      <c r="H15" s="582"/>
      <c r="I15" s="582"/>
      <c r="J15" s="582"/>
    </row>
    <row r="16" spans="1:209" s="368" customFormat="1" ht="15" customHeight="1" x14ac:dyDescent="0.25">
      <c r="A16" s="796"/>
      <c r="B16" s="730" t="s">
        <v>512</v>
      </c>
      <c r="C16" s="731"/>
      <c r="D16" s="719" t="s">
        <v>270</v>
      </c>
      <c r="E16" s="844"/>
      <c r="F16" s="580"/>
      <c r="G16" s="580"/>
      <c r="H16" s="580"/>
      <c r="I16" s="580"/>
      <c r="J16" s="580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</row>
    <row r="17" spans="1:209" ht="15" customHeight="1" x14ac:dyDescent="0.25">
      <c r="A17" s="796"/>
      <c r="B17" s="732"/>
      <c r="C17" s="733"/>
      <c r="D17" s="721" t="s">
        <v>269</v>
      </c>
      <c r="E17" s="845"/>
      <c r="F17" s="581"/>
      <c r="G17" s="581"/>
      <c r="H17" s="581"/>
      <c r="I17" s="581"/>
      <c r="J17" s="581"/>
    </row>
    <row r="18" spans="1:209" ht="15.75" customHeight="1" thickBot="1" x14ac:dyDescent="0.3">
      <c r="A18" s="796"/>
      <c r="B18" s="734"/>
      <c r="C18" s="735"/>
      <c r="D18" s="711" t="s">
        <v>185</v>
      </c>
      <c r="E18" s="846"/>
      <c r="F18" s="582"/>
      <c r="G18" s="582"/>
      <c r="H18" s="582"/>
      <c r="I18" s="582"/>
      <c r="J18" s="582"/>
    </row>
    <row r="19" spans="1:209" s="368" customFormat="1" ht="15" customHeight="1" x14ac:dyDescent="0.25">
      <c r="A19" s="796"/>
      <c r="B19" s="730" t="s">
        <v>511</v>
      </c>
      <c r="C19" s="731"/>
      <c r="D19" s="719" t="s">
        <v>270</v>
      </c>
      <c r="E19" s="844"/>
      <c r="F19" s="580"/>
      <c r="G19" s="580"/>
      <c r="H19" s="580"/>
      <c r="I19" s="580"/>
      <c r="J19" s="580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</row>
    <row r="20" spans="1:209" ht="15" customHeight="1" x14ac:dyDescent="0.25">
      <c r="A20" s="796"/>
      <c r="B20" s="732"/>
      <c r="C20" s="733"/>
      <c r="D20" s="721" t="s">
        <v>269</v>
      </c>
      <c r="E20" s="845"/>
      <c r="F20" s="581"/>
      <c r="G20" s="581"/>
      <c r="H20" s="581"/>
      <c r="I20" s="581"/>
      <c r="J20" s="581"/>
    </row>
    <row r="21" spans="1:209" ht="15.75" customHeight="1" thickBot="1" x14ac:dyDescent="0.3">
      <c r="A21" s="796"/>
      <c r="B21" s="734"/>
      <c r="C21" s="735"/>
      <c r="D21" s="711" t="s">
        <v>185</v>
      </c>
      <c r="E21" s="846"/>
      <c r="F21" s="582"/>
      <c r="G21" s="582"/>
      <c r="H21" s="582"/>
      <c r="I21" s="582"/>
      <c r="J21" s="582"/>
    </row>
    <row r="22" spans="1:209" s="368" customFormat="1" ht="15" customHeight="1" x14ac:dyDescent="0.25">
      <c r="A22" s="796"/>
      <c r="B22" s="730" t="s">
        <v>510</v>
      </c>
      <c r="C22" s="731"/>
      <c r="D22" s="719" t="s">
        <v>270</v>
      </c>
      <c r="E22" s="844"/>
      <c r="F22" s="580"/>
      <c r="G22" s="580"/>
      <c r="H22" s="580"/>
      <c r="I22" s="580"/>
      <c r="J22" s="580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</row>
    <row r="23" spans="1:209" ht="15" customHeight="1" x14ac:dyDescent="0.25">
      <c r="A23" s="796"/>
      <c r="B23" s="732"/>
      <c r="C23" s="733"/>
      <c r="D23" s="721" t="s">
        <v>269</v>
      </c>
      <c r="E23" s="845"/>
      <c r="F23" s="581"/>
      <c r="G23" s="581"/>
      <c r="H23" s="581"/>
      <c r="I23" s="581"/>
      <c r="J23" s="581"/>
    </row>
    <row r="24" spans="1:209" ht="15.75" customHeight="1" thickBot="1" x14ac:dyDescent="0.3">
      <c r="A24" s="796"/>
      <c r="B24" s="734"/>
      <c r="C24" s="735"/>
      <c r="D24" s="711" t="s">
        <v>185</v>
      </c>
      <c r="E24" s="846"/>
      <c r="F24" s="582"/>
      <c r="G24" s="582"/>
      <c r="H24" s="582"/>
      <c r="I24" s="582"/>
      <c r="J24" s="582"/>
    </row>
    <row r="25" spans="1:209" s="368" customFormat="1" ht="15" customHeight="1" x14ac:dyDescent="0.25">
      <c r="A25" s="796"/>
      <c r="B25" s="730" t="s">
        <v>509</v>
      </c>
      <c r="C25" s="731"/>
      <c r="D25" s="719" t="s">
        <v>270</v>
      </c>
      <c r="E25" s="844"/>
      <c r="F25" s="580"/>
      <c r="G25" s="580"/>
      <c r="H25" s="580"/>
      <c r="I25" s="580"/>
      <c r="J25" s="580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</row>
    <row r="26" spans="1:209" ht="15" customHeight="1" x14ac:dyDescent="0.25">
      <c r="A26" s="796"/>
      <c r="B26" s="732"/>
      <c r="C26" s="733"/>
      <c r="D26" s="721" t="s">
        <v>269</v>
      </c>
      <c r="E26" s="845"/>
      <c r="F26" s="581"/>
      <c r="G26" s="581"/>
      <c r="H26" s="581"/>
      <c r="I26" s="581"/>
      <c r="J26" s="581"/>
    </row>
    <row r="27" spans="1:209" ht="15.75" customHeight="1" thickBot="1" x14ac:dyDescent="0.3">
      <c r="A27" s="796"/>
      <c r="B27" s="734"/>
      <c r="C27" s="735"/>
      <c r="D27" s="711" t="s">
        <v>185</v>
      </c>
      <c r="E27" s="846"/>
      <c r="F27" s="582"/>
      <c r="G27" s="582"/>
      <c r="H27" s="582"/>
      <c r="I27" s="582"/>
      <c r="J27" s="582"/>
    </row>
    <row r="28" spans="1:209" s="368" customFormat="1" x14ac:dyDescent="0.25">
      <c r="A28" s="796"/>
      <c r="B28" s="730" t="s">
        <v>508</v>
      </c>
      <c r="C28" s="731"/>
      <c r="D28" s="719" t="s">
        <v>270</v>
      </c>
      <c r="E28" s="844"/>
      <c r="F28" s="580"/>
      <c r="G28" s="580"/>
      <c r="H28" s="580"/>
      <c r="I28" s="580"/>
      <c r="J28" s="580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</row>
    <row r="29" spans="1:209" x14ac:dyDescent="0.25">
      <c r="A29" s="796"/>
      <c r="B29" s="732"/>
      <c r="C29" s="733"/>
      <c r="D29" s="721" t="s">
        <v>269</v>
      </c>
      <c r="E29" s="845"/>
      <c r="F29" s="581"/>
      <c r="G29" s="581"/>
      <c r="H29" s="581"/>
      <c r="I29" s="581"/>
      <c r="J29" s="581"/>
    </row>
    <row r="30" spans="1:209" ht="15.75" thickBot="1" x14ac:dyDescent="0.3">
      <c r="A30" s="796"/>
      <c r="B30" s="734"/>
      <c r="C30" s="735"/>
      <c r="D30" s="711" t="s">
        <v>185</v>
      </c>
      <c r="E30" s="846"/>
      <c r="F30" s="582"/>
      <c r="G30" s="582"/>
      <c r="H30" s="582"/>
      <c r="I30" s="582"/>
      <c r="J30" s="582"/>
    </row>
    <row r="31" spans="1:209" s="368" customFormat="1" x14ac:dyDescent="0.25">
      <c r="A31" s="796"/>
      <c r="B31" s="730" t="s">
        <v>507</v>
      </c>
      <c r="C31" s="731"/>
      <c r="D31" s="719" t="s">
        <v>270</v>
      </c>
      <c r="E31" s="844"/>
      <c r="F31" s="580"/>
      <c r="G31" s="580"/>
      <c r="H31" s="580"/>
      <c r="I31" s="580"/>
      <c r="J31" s="580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</row>
    <row r="32" spans="1:209" x14ac:dyDescent="0.25">
      <c r="A32" s="796"/>
      <c r="B32" s="732"/>
      <c r="C32" s="733"/>
      <c r="D32" s="721" t="s">
        <v>269</v>
      </c>
      <c r="E32" s="845"/>
      <c r="F32" s="581"/>
      <c r="G32" s="581"/>
      <c r="H32" s="581"/>
      <c r="I32" s="581"/>
      <c r="J32" s="581"/>
    </row>
    <row r="33" spans="1:209" ht="15.75" thickBot="1" x14ac:dyDescent="0.3">
      <c r="A33" s="796"/>
      <c r="B33" s="734"/>
      <c r="C33" s="735"/>
      <c r="D33" s="711" t="s">
        <v>185</v>
      </c>
      <c r="E33" s="846"/>
      <c r="F33" s="582"/>
      <c r="G33" s="582"/>
      <c r="H33" s="582"/>
      <c r="I33" s="582"/>
      <c r="J33" s="582"/>
    </row>
    <row r="34" spans="1:209" s="368" customFormat="1" x14ac:dyDescent="0.25">
      <c r="A34" s="796"/>
      <c r="B34" s="730" t="s">
        <v>506</v>
      </c>
      <c r="C34" s="731"/>
      <c r="D34" s="719" t="s">
        <v>270</v>
      </c>
      <c r="E34" s="844"/>
      <c r="F34" s="580"/>
      <c r="G34" s="580"/>
      <c r="H34" s="580"/>
      <c r="I34" s="580"/>
      <c r="J34" s="580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</row>
    <row r="35" spans="1:209" x14ac:dyDescent="0.25">
      <c r="A35" s="796"/>
      <c r="B35" s="732"/>
      <c r="C35" s="733"/>
      <c r="D35" s="721" t="s">
        <v>269</v>
      </c>
      <c r="E35" s="845"/>
      <c r="F35" s="581"/>
      <c r="G35" s="581"/>
      <c r="H35" s="581"/>
      <c r="I35" s="581"/>
      <c r="J35" s="581"/>
    </row>
    <row r="36" spans="1:209" ht="15.75" thickBot="1" x14ac:dyDescent="0.3">
      <c r="A36" s="796"/>
      <c r="B36" s="734"/>
      <c r="C36" s="735"/>
      <c r="D36" s="711" t="s">
        <v>185</v>
      </c>
      <c r="E36" s="846"/>
      <c r="F36" s="582"/>
      <c r="G36" s="582"/>
      <c r="H36" s="582"/>
      <c r="I36" s="582"/>
      <c r="J36" s="582"/>
    </row>
    <row r="37" spans="1:209" s="368" customFormat="1" x14ac:dyDescent="0.25">
      <c r="A37" s="796"/>
      <c r="B37" s="736" t="s">
        <v>347</v>
      </c>
      <c r="C37" s="714"/>
      <c r="D37" s="737" t="s">
        <v>270</v>
      </c>
      <c r="E37" s="847"/>
      <c r="F37" s="580"/>
      <c r="G37" s="580"/>
      <c r="H37" s="580"/>
      <c r="I37" s="580"/>
      <c r="J37" s="580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</row>
    <row r="38" spans="1:209" x14ac:dyDescent="0.25">
      <c r="A38" s="796"/>
      <c r="B38" s="715"/>
      <c r="C38" s="716"/>
      <c r="D38" s="721" t="s">
        <v>269</v>
      </c>
      <c r="E38" s="845"/>
      <c r="F38" s="581"/>
      <c r="G38" s="581"/>
      <c r="H38" s="581"/>
      <c r="I38" s="581"/>
      <c r="J38" s="581"/>
    </row>
    <row r="39" spans="1:209" ht="15.75" thickBot="1" x14ac:dyDescent="0.3">
      <c r="A39" s="796"/>
      <c r="B39" s="717"/>
      <c r="C39" s="718"/>
      <c r="D39" s="738" t="s">
        <v>185</v>
      </c>
      <c r="E39" s="848"/>
      <c r="F39" s="582"/>
      <c r="G39" s="582"/>
      <c r="H39" s="582"/>
      <c r="I39" s="582"/>
      <c r="J39" s="582"/>
    </row>
    <row r="40" spans="1:209" s="368" customFormat="1" x14ac:dyDescent="0.25">
      <c r="A40" s="796"/>
      <c r="B40" s="713" t="s">
        <v>519</v>
      </c>
      <c r="C40" s="714"/>
      <c r="D40" s="719" t="s">
        <v>270</v>
      </c>
      <c r="E40" s="844"/>
      <c r="F40" s="580"/>
      <c r="G40" s="580"/>
      <c r="H40" s="580"/>
      <c r="I40" s="580"/>
      <c r="J40" s="58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</row>
    <row r="41" spans="1:209" x14ac:dyDescent="0.25">
      <c r="A41" s="796"/>
      <c r="B41" s="715"/>
      <c r="C41" s="716"/>
      <c r="D41" s="721" t="s">
        <v>269</v>
      </c>
      <c r="E41" s="845"/>
      <c r="F41" s="581"/>
      <c r="G41" s="581"/>
      <c r="H41" s="581"/>
      <c r="I41" s="581"/>
      <c r="J41" s="581"/>
    </row>
    <row r="42" spans="1:209" ht="15.75" thickBot="1" x14ac:dyDescent="0.3">
      <c r="A42" s="796"/>
      <c r="B42" s="717"/>
      <c r="C42" s="718"/>
      <c r="D42" s="711" t="s">
        <v>185</v>
      </c>
      <c r="E42" s="846"/>
      <c r="F42" s="582"/>
      <c r="G42" s="582"/>
      <c r="H42" s="582"/>
      <c r="I42" s="582"/>
      <c r="J42" s="582"/>
    </row>
    <row r="43" spans="1:209" s="368" customFormat="1" x14ac:dyDescent="0.25">
      <c r="A43" s="796"/>
      <c r="B43" s="713" t="s">
        <v>518</v>
      </c>
      <c r="C43" s="714"/>
      <c r="D43" s="719" t="s">
        <v>270</v>
      </c>
      <c r="E43" s="844"/>
      <c r="F43" s="580"/>
      <c r="G43" s="580"/>
      <c r="H43" s="580"/>
      <c r="I43" s="580"/>
      <c r="J43" s="580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</row>
    <row r="44" spans="1:209" x14ac:dyDescent="0.25">
      <c r="A44" s="796"/>
      <c r="B44" s="715"/>
      <c r="C44" s="716"/>
      <c r="D44" s="721" t="s">
        <v>269</v>
      </c>
      <c r="E44" s="845"/>
      <c r="F44" s="581"/>
      <c r="G44" s="581"/>
      <c r="H44" s="581"/>
      <c r="I44" s="581"/>
      <c r="J44" s="581"/>
    </row>
    <row r="45" spans="1:209" ht="15.75" thickBot="1" x14ac:dyDescent="0.3">
      <c r="A45" s="796"/>
      <c r="B45" s="717"/>
      <c r="C45" s="718"/>
      <c r="D45" s="711" t="s">
        <v>185</v>
      </c>
      <c r="E45" s="846"/>
      <c r="F45" s="582"/>
      <c r="G45" s="582"/>
      <c r="H45" s="582"/>
      <c r="I45" s="582"/>
      <c r="J45" s="582"/>
    </row>
    <row r="46" spans="1:209" s="368" customFormat="1" x14ac:dyDescent="0.25">
      <c r="A46" s="796"/>
      <c r="B46" s="713" t="s">
        <v>517</v>
      </c>
      <c r="C46" s="714"/>
      <c r="D46" s="719" t="s">
        <v>270</v>
      </c>
      <c r="E46" s="844"/>
      <c r="F46" s="580"/>
      <c r="G46" s="580"/>
      <c r="H46" s="580"/>
      <c r="I46" s="580"/>
      <c r="J46" s="580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</row>
    <row r="47" spans="1:209" x14ac:dyDescent="0.25">
      <c r="A47" s="796"/>
      <c r="B47" s="715"/>
      <c r="C47" s="716"/>
      <c r="D47" s="721" t="s">
        <v>269</v>
      </c>
      <c r="E47" s="845"/>
      <c r="F47" s="581"/>
      <c r="G47" s="581"/>
      <c r="H47" s="581"/>
      <c r="I47" s="581"/>
      <c r="J47" s="581"/>
    </row>
    <row r="48" spans="1:209" ht="15.75" thickBot="1" x14ac:dyDescent="0.3">
      <c r="A48" s="796"/>
      <c r="B48" s="717"/>
      <c r="C48" s="718"/>
      <c r="D48" s="711" t="s">
        <v>185</v>
      </c>
      <c r="E48" s="846"/>
      <c r="F48" s="582"/>
      <c r="G48" s="582"/>
      <c r="H48" s="582"/>
      <c r="I48" s="582"/>
      <c r="J48" s="582"/>
    </row>
    <row r="49" spans="1:209" s="368" customFormat="1" x14ac:dyDescent="0.25">
      <c r="A49" s="796"/>
      <c r="B49" s="713" t="s">
        <v>516</v>
      </c>
      <c r="C49" s="714"/>
      <c r="D49" s="719" t="s">
        <v>270</v>
      </c>
      <c r="E49" s="844"/>
      <c r="F49" s="580"/>
      <c r="G49" s="580"/>
      <c r="H49" s="580"/>
      <c r="I49" s="580"/>
      <c r="J49" s="580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</row>
    <row r="50" spans="1:209" x14ac:dyDescent="0.25">
      <c r="A50" s="796"/>
      <c r="B50" s="715"/>
      <c r="C50" s="716"/>
      <c r="D50" s="721" t="s">
        <v>269</v>
      </c>
      <c r="E50" s="845"/>
      <c r="F50" s="581"/>
      <c r="G50" s="581"/>
      <c r="H50" s="581"/>
      <c r="I50" s="581"/>
      <c r="J50" s="581"/>
    </row>
    <row r="51" spans="1:209" ht="15.75" thickBot="1" x14ac:dyDescent="0.3">
      <c r="A51" s="796"/>
      <c r="B51" s="717"/>
      <c r="C51" s="718"/>
      <c r="D51" s="711" t="s">
        <v>185</v>
      </c>
      <c r="E51" s="846"/>
      <c r="F51" s="582"/>
      <c r="G51" s="582"/>
      <c r="H51" s="582"/>
      <c r="I51" s="582"/>
      <c r="J51" s="582"/>
    </row>
    <row r="52" spans="1:209" s="368" customFormat="1" x14ac:dyDescent="0.25">
      <c r="A52" s="796"/>
      <c r="B52" s="713" t="s">
        <v>514</v>
      </c>
      <c r="C52" s="714"/>
      <c r="D52" s="719" t="s">
        <v>270</v>
      </c>
      <c r="E52" s="844"/>
      <c r="F52" s="580"/>
      <c r="G52" s="580"/>
      <c r="H52" s="580"/>
      <c r="I52" s="580"/>
      <c r="J52" s="580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</row>
    <row r="53" spans="1:209" x14ac:dyDescent="0.25">
      <c r="A53" s="796"/>
      <c r="B53" s="715"/>
      <c r="C53" s="716"/>
      <c r="D53" s="721" t="s">
        <v>269</v>
      </c>
      <c r="E53" s="845"/>
      <c r="F53" s="581"/>
      <c r="G53" s="581"/>
      <c r="H53" s="581"/>
      <c r="I53" s="581"/>
      <c r="J53" s="581"/>
    </row>
    <row r="54" spans="1:209" ht="15.75" thickBot="1" x14ac:dyDescent="0.3">
      <c r="A54" s="796"/>
      <c r="B54" s="717"/>
      <c r="C54" s="718"/>
      <c r="D54" s="711" t="s">
        <v>185</v>
      </c>
      <c r="E54" s="846"/>
      <c r="F54" s="582"/>
      <c r="G54" s="582"/>
      <c r="H54" s="582"/>
      <c r="I54" s="582"/>
      <c r="J54" s="582"/>
    </row>
    <row r="55" spans="1:209" s="368" customFormat="1" x14ac:dyDescent="0.25">
      <c r="A55" s="796"/>
      <c r="B55" s="713" t="s">
        <v>515</v>
      </c>
      <c r="C55" s="714"/>
      <c r="D55" s="719" t="s">
        <v>270</v>
      </c>
      <c r="E55" s="844"/>
      <c r="F55" s="580"/>
      <c r="G55" s="580"/>
      <c r="H55" s="580"/>
      <c r="I55" s="580"/>
      <c r="J55" s="580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</row>
    <row r="56" spans="1:209" x14ac:dyDescent="0.25">
      <c r="A56" s="796"/>
      <c r="B56" s="715"/>
      <c r="C56" s="716"/>
      <c r="D56" s="721" t="s">
        <v>269</v>
      </c>
      <c r="E56" s="845"/>
      <c r="F56" s="581"/>
      <c r="G56" s="581"/>
      <c r="H56" s="581"/>
      <c r="I56" s="581"/>
      <c r="J56" s="581"/>
    </row>
    <row r="57" spans="1:209" ht="15.75" thickBot="1" x14ac:dyDescent="0.3">
      <c r="A57" s="796"/>
      <c r="B57" s="717"/>
      <c r="C57" s="718"/>
      <c r="D57" s="711" t="s">
        <v>185</v>
      </c>
      <c r="E57" s="846"/>
      <c r="F57" s="582"/>
      <c r="G57" s="582"/>
      <c r="H57" s="582"/>
      <c r="I57" s="582"/>
      <c r="J57" s="582"/>
    </row>
    <row r="58" spans="1:209" s="368" customFormat="1" x14ac:dyDescent="0.25">
      <c r="A58" s="796"/>
      <c r="B58" s="713" t="s">
        <v>520</v>
      </c>
      <c r="C58" s="714"/>
      <c r="D58" s="719" t="s">
        <v>270</v>
      </c>
      <c r="E58" s="844"/>
      <c r="F58" s="580"/>
      <c r="G58" s="580"/>
      <c r="H58" s="580"/>
      <c r="I58" s="580"/>
      <c r="J58" s="580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</row>
    <row r="59" spans="1:209" x14ac:dyDescent="0.25">
      <c r="A59" s="796"/>
      <c r="B59" s="715"/>
      <c r="C59" s="716"/>
      <c r="D59" s="721" t="s">
        <v>269</v>
      </c>
      <c r="E59" s="845"/>
      <c r="F59" s="581"/>
      <c r="G59" s="581"/>
      <c r="H59" s="581"/>
      <c r="I59" s="581"/>
      <c r="J59" s="581"/>
    </row>
    <row r="60" spans="1:209" ht="15.75" thickBot="1" x14ac:dyDescent="0.3">
      <c r="A60" s="796"/>
      <c r="B60" s="717"/>
      <c r="C60" s="718"/>
      <c r="D60" s="711" t="s">
        <v>185</v>
      </c>
      <c r="E60" s="846"/>
      <c r="F60" s="582"/>
      <c r="G60" s="582"/>
      <c r="H60" s="582"/>
      <c r="I60" s="582"/>
      <c r="J60" s="582"/>
    </row>
    <row r="61" spans="1:209" s="368" customFormat="1" x14ac:dyDescent="0.25">
      <c r="A61" s="796"/>
      <c r="B61" s="713" t="s">
        <v>513</v>
      </c>
      <c r="C61" s="714"/>
      <c r="D61" s="719" t="s">
        <v>270</v>
      </c>
      <c r="E61" s="844"/>
      <c r="F61" s="580"/>
      <c r="G61" s="580"/>
      <c r="H61" s="580"/>
      <c r="I61" s="580"/>
      <c r="J61" s="580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</row>
    <row r="62" spans="1:209" x14ac:dyDescent="0.25">
      <c r="A62" s="796"/>
      <c r="B62" s="715"/>
      <c r="C62" s="716"/>
      <c r="D62" s="721" t="s">
        <v>269</v>
      </c>
      <c r="E62" s="845"/>
      <c r="F62" s="581"/>
      <c r="G62" s="581"/>
      <c r="H62" s="581"/>
      <c r="I62" s="581"/>
      <c r="J62" s="581"/>
    </row>
    <row r="63" spans="1:209" ht="15.75" thickBot="1" x14ac:dyDescent="0.3">
      <c r="A63" s="796"/>
      <c r="B63" s="717"/>
      <c r="C63" s="718"/>
      <c r="D63" s="711" t="s">
        <v>185</v>
      </c>
      <c r="E63" s="846"/>
      <c r="F63" s="582"/>
      <c r="G63" s="582"/>
      <c r="H63" s="582"/>
      <c r="I63" s="582"/>
      <c r="J63" s="582"/>
    </row>
    <row r="64" spans="1:209" s="461" customFormat="1" ht="15.75" customHeight="1" thickBot="1" x14ac:dyDescent="0.3">
      <c r="B64" s="784" t="s">
        <v>416</v>
      </c>
      <c r="C64" s="785"/>
      <c r="D64" s="749" t="s">
        <v>13</v>
      </c>
      <c r="E64" s="876"/>
      <c r="F64" s="583"/>
      <c r="G64" s="583"/>
      <c r="H64" s="583"/>
      <c r="I64" s="583"/>
      <c r="J64" s="583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</row>
    <row r="65" spans="2:209" s="461" customFormat="1" ht="15.75" customHeight="1" thickBot="1" x14ac:dyDescent="0.3">
      <c r="B65" s="747" t="s">
        <v>167</v>
      </c>
      <c r="C65" s="748"/>
      <c r="D65" s="749" t="s">
        <v>13</v>
      </c>
      <c r="E65" s="876"/>
      <c r="F65" s="584"/>
      <c r="G65" s="584"/>
      <c r="H65" s="584"/>
      <c r="I65" s="584"/>
      <c r="J65" s="584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</row>
    <row r="66" spans="2:209" s="520" customFormat="1" ht="15.75" thickBot="1" x14ac:dyDescent="0.3">
      <c r="B66" s="747" t="s">
        <v>56</v>
      </c>
      <c r="C66" s="748"/>
      <c r="D66" s="786" t="s">
        <v>13</v>
      </c>
      <c r="E66" s="787"/>
      <c r="F66" s="584"/>
      <c r="G66" s="584"/>
      <c r="H66" s="584"/>
      <c r="I66" s="584"/>
      <c r="J66" s="584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</row>
    <row r="67" spans="2:209" s="461" customFormat="1" ht="8.25" customHeight="1" thickBot="1" x14ac:dyDescent="0.3">
      <c r="F67" s="585"/>
      <c r="G67" s="585"/>
      <c r="H67" s="585"/>
      <c r="I67" s="585"/>
      <c r="J67" s="585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</row>
    <row r="68" spans="2:209" s="461" customFormat="1" ht="16.5" customHeight="1" x14ac:dyDescent="0.25">
      <c r="B68" s="866" t="s">
        <v>414</v>
      </c>
      <c r="C68" s="867"/>
      <c r="D68" s="872" t="s">
        <v>443</v>
      </c>
      <c r="E68" s="873"/>
      <c r="F68" s="586"/>
      <c r="G68" s="586"/>
      <c r="H68" s="586"/>
      <c r="I68" s="586"/>
      <c r="J68" s="586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</row>
    <row r="69" spans="2:209" s="463" customFormat="1" ht="16.5" customHeight="1" thickBot="1" x14ac:dyDescent="0.3">
      <c r="B69" s="868"/>
      <c r="C69" s="869"/>
      <c r="D69" s="878" t="s">
        <v>444</v>
      </c>
      <c r="E69" s="879"/>
      <c r="F69" s="623"/>
      <c r="G69" s="623"/>
      <c r="H69" s="623"/>
      <c r="I69" s="623"/>
      <c r="J69" s="623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</row>
    <row r="70" spans="2:209" s="461" customFormat="1" ht="15.75" thickBot="1" x14ac:dyDescent="0.3">
      <c r="B70" s="870"/>
      <c r="C70" s="871"/>
      <c r="D70" s="874" t="s">
        <v>415</v>
      </c>
      <c r="E70" s="875"/>
      <c r="F70" s="587"/>
      <c r="G70" s="587"/>
      <c r="H70" s="587"/>
      <c r="I70" s="587"/>
      <c r="J70" s="587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</row>
    <row r="71" spans="2:209" ht="16.5" thickBot="1" x14ac:dyDescent="0.3">
      <c r="B71" s="877" t="s">
        <v>323</v>
      </c>
      <c r="C71" s="798"/>
      <c r="D71" s="798"/>
      <c r="E71" s="399" t="s">
        <v>258</v>
      </c>
      <c r="F71" s="588" t="str">
        <f t="shared" ref="F71:J73" si="4">E71</f>
        <v>Non</v>
      </c>
      <c r="G71" s="588" t="str">
        <f t="shared" si="4"/>
        <v>Non</v>
      </c>
      <c r="H71" s="588" t="str">
        <f t="shared" si="4"/>
        <v>Non</v>
      </c>
      <c r="I71" s="588" t="str">
        <f t="shared" si="4"/>
        <v>Non</v>
      </c>
      <c r="J71" s="588" t="str">
        <f t="shared" si="4"/>
        <v>Non</v>
      </c>
    </row>
    <row r="72" spans="2:209" ht="16.5" thickBot="1" x14ac:dyDescent="0.3">
      <c r="B72" s="800" t="s">
        <v>322</v>
      </c>
      <c r="C72" s="794"/>
      <c r="D72" s="865"/>
      <c r="E72" s="399" t="s">
        <v>4</v>
      </c>
      <c r="F72" s="584" t="str">
        <f t="shared" si="4"/>
        <v>Oui</v>
      </c>
      <c r="G72" s="584" t="str">
        <f t="shared" si="4"/>
        <v>Oui</v>
      </c>
      <c r="H72" s="584" t="str">
        <f t="shared" si="4"/>
        <v>Oui</v>
      </c>
      <c r="I72" s="584" t="str">
        <f t="shared" si="4"/>
        <v>Oui</v>
      </c>
      <c r="J72" s="584" t="str">
        <f t="shared" si="4"/>
        <v>Oui</v>
      </c>
    </row>
    <row r="73" spans="2:209" s="461" customFormat="1" ht="16.5" thickBot="1" x14ac:dyDescent="0.3">
      <c r="B73" s="800" t="s">
        <v>405</v>
      </c>
      <c r="C73" s="794"/>
      <c r="D73" s="865"/>
      <c r="E73" s="399" t="s">
        <v>4</v>
      </c>
      <c r="F73" s="589" t="str">
        <f t="shared" si="4"/>
        <v>Oui</v>
      </c>
      <c r="G73" s="589" t="str">
        <f t="shared" si="4"/>
        <v>Oui</v>
      </c>
      <c r="H73" s="589" t="str">
        <f t="shared" si="4"/>
        <v>Oui</v>
      </c>
      <c r="I73" s="589" t="str">
        <f t="shared" si="4"/>
        <v>Oui</v>
      </c>
      <c r="J73" s="589" t="str">
        <f t="shared" si="4"/>
        <v>Oui</v>
      </c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</row>
    <row r="74" spans="2:209" ht="16.5" thickBot="1" x14ac:dyDescent="0.3">
      <c r="B74" s="797" t="s">
        <v>278</v>
      </c>
      <c r="C74" s="798"/>
      <c r="D74" s="798"/>
      <c r="E74" s="799"/>
      <c r="F74" s="583"/>
      <c r="G74" s="583"/>
      <c r="H74" s="583"/>
      <c r="I74" s="583"/>
      <c r="J74" s="583"/>
    </row>
    <row r="75" spans="2:209" ht="16.5" thickBot="1" x14ac:dyDescent="0.3">
      <c r="B75" s="793" t="s">
        <v>279</v>
      </c>
      <c r="C75" s="794"/>
      <c r="D75" s="794"/>
      <c r="E75" s="795"/>
      <c r="F75" s="584"/>
      <c r="G75" s="584"/>
      <c r="H75" s="584"/>
      <c r="I75" s="584"/>
      <c r="J75" s="584"/>
    </row>
    <row r="76" spans="2:209" s="520" customFormat="1" ht="16.5" thickBot="1" x14ac:dyDescent="0.3">
      <c r="B76" s="793" t="s">
        <v>534</v>
      </c>
      <c r="C76" s="794"/>
      <c r="D76" s="794"/>
      <c r="E76" s="795"/>
      <c r="F76" s="584"/>
      <c r="G76" s="584"/>
      <c r="H76" s="584"/>
      <c r="I76" s="584"/>
      <c r="J76" s="584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</row>
    <row r="77" spans="2:209" ht="8.25" customHeight="1" thickBot="1" x14ac:dyDescent="0.3">
      <c r="F77" s="585"/>
      <c r="G77" s="585"/>
      <c r="H77" s="585"/>
      <c r="I77" s="585"/>
      <c r="J77" s="585"/>
    </row>
    <row r="78" spans="2:209" s="461" customFormat="1" ht="15" customHeight="1" x14ac:dyDescent="0.25">
      <c r="B78" s="788" t="s">
        <v>419</v>
      </c>
      <c r="C78" s="731"/>
      <c r="D78" s="789" t="s">
        <v>13</v>
      </c>
      <c r="E78" s="790"/>
      <c r="F78" s="583"/>
      <c r="G78" s="583"/>
      <c r="H78" s="583"/>
      <c r="I78" s="583"/>
      <c r="J78" s="583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</row>
    <row r="79" spans="2:209" s="461" customFormat="1" ht="15" customHeight="1" thickBot="1" x14ac:dyDescent="0.3">
      <c r="B79" s="734"/>
      <c r="C79" s="735"/>
      <c r="D79" s="884" t="s">
        <v>422</v>
      </c>
      <c r="E79" s="885"/>
      <c r="F79" s="590"/>
      <c r="G79" s="590"/>
      <c r="H79" s="590"/>
      <c r="I79" s="590"/>
      <c r="J79" s="590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</row>
    <row r="80" spans="2:209" s="461" customFormat="1" ht="15" customHeight="1" x14ac:dyDescent="0.25">
      <c r="B80" s="788" t="s">
        <v>407</v>
      </c>
      <c r="C80" s="731"/>
      <c r="D80" s="789" t="s">
        <v>13</v>
      </c>
      <c r="E80" s="790"/>
      <c r="F80" s="583"/>
      <c r="G80" s="583"/>
      <c r="H80" s="583"/>
      <c r="I80" s="583"/>
      <c r="J80" s="583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</row>
    <row r="81" spans="1:209" s="463" customFormat="1" ht="15" customHeight="1" thickBot="1" x14ac:dyDescent="0.3">
      <c r="B81" s="734"/>
      <c r="C81" s="735"/>
      <c r="D81" s="791" t="s">
        <v>228</v>
      </c>
      <c r="E81" s="792"/>
      <c r="F81" s="591"/>
      <c r="G81" s="591"/>
      <c r="H81" s="591"/>
      <c r="I81" s="591"/>
      <c r="J81" s="59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</row>
    <row r="82" spans="1:209" ht="16.5" customHeight="1" x14ac:dyDescent="0.25">
      <c r="B82" s="788" t="s">
        <v>408</v>
      </c>
      <c r="C82" s="832"/>
      <c r="D82" s="830" t="s">
        <v>13</v>
      </c>
      <c r="E82" s="831"/>
      <c r="F82" s="583"/>
      <c r="G82" s="583"/>
      <c r="H82" s="583"/>
      <c r="I82" s="583"/>
      <c r="J82" s="583"/>
    </row>
    <row r="83" spans="1:209" s="463" customFormat="1" ht="15.75" customHeight="1" thickBot="1" x14ac:dyDescent="0.3">
      <c r="B83" s="734"/>
      <c r="C83" s="833"/>
      <c r="D83" s="834" t="s">
        <v>228</v>
      </c>
      <c r="E83" s="835"/>
      <c r="F83" s="591"/>
      <c r="G83" s="591"/>
      <c r="H83" s="591"/>
      <c r="I83" s="591"/>
      <c r="J83" s="591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</row>
    <row r="84" spans="1:209" ht="8.25" customHeight="1" thickBot="1" x14ac:dyDescent="0.3">
      <c r="F84" s="585"/>
      <c r="G84" s="585"/>
      <c r="H84" s="585"/>
      <c r="I84" s="585"/>
      <c r="J84" s="585"/>
    </row>
    <row r="85" spans="1:209" ht="16.5" thickBot="1" x14ac:dyDescent="0.3">
      <c r="B85" s="836" t="s">
        <v>280</v>
      </c>
      <c r="C85" s="837"/>
      <c r="D85" s="789" t="s">
        <v>13</v>
      </c>
      <c r="E85" s="790"/>
      <c r="F85" s="583"/>
      <c r="G85" s="583"/>
      <c r="H85" s="583"/>
      <c r="I85" s="583"/>
      <c r="J85" s="583"/>
    </row>
    <row r="86" spans="1:209" x14ac:dyDescent="0.25">
      <c r="B86" s="836" t="s">
        <v>281</v>
      </c>
      <c r="C86" s="837"/>
      <c r="D86" s="789" t="s">
        <v>13</v>
      </c>
      <c r="E86" s="790"/>
      <c r="F86" s="583"/>
      <c r="G86" s="583"/>
      <c r="H86" s="583"/>
      <c r="I86" s="583"/>
      <c r="J86" s="583"/>
    </row>
    <row r="87" spans="1:209" s="368" customFormat="1" ht="15.75" thickBot="1" x14ac:dyDescent="0.3">
      <c r="B87" s="880"/>
      <c r="C87" s="881"/>
      <c r="D87" s="882" t="s">
        <v>270</v>
      </c>
      <c r="E87" s="883"/>
      <c r="F87" s="590"/>
      <c r="G87" s="590"/>
      <c r="H87" s="590"/>
      <c r="I87" s="590"/>
      <c r="J87" s="590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</row>
    <row r="88" spans="1:209" x14ac:dyDescent="0.25">
      <c r="B88" s="836" t="s">
        <v>282</v>
      </c>
      <c r="C88" s="837"/>
      <c r="D88" s="475" t="s">
        <v>470</v>
      </c>
      <c r="E88" s="476" t="s">
        <v>258</v>
      </c>
      <c r="F88" s="592" t="str">
        <f t="shared" ref="F88:J88" si="5">$E$88</f>
        <v>Non</v>
      </c>
      <c r="G88" s="592" t="str">
        <f t="shared" si="5"/>
        <v>Non</v>
      </c>
      <c r="H88" s="592" t="str">
        <f t="shared" si="5"/>
        <v>Non</v>
      </c>
      <c r="I88" s="592" t="str">
        <f t="shared" si="5"/>
        <v>Non</v>
      </c>
      <c r="J88" s="592" t="str">
        <f t="shared" si="5"/>
        <v>Non</v>
      </c>
    </row>
    <row r="89" spans="1:209" ht="15.75" thickBot="1" x14ac:dyDescent="0.3">
      <c r="B89" s="838"/>
      <c r="C89" s="839"/>
      <c r="D89" s="474" t="s">
        <v>283</v>
      </c>
      <c r="E89" s="477" t="s">
        <v>258</v>
      </c>
      <c r="F89" s="593" t="str">
        <f t="shared" ref="F89:J89" si="6">$E$89</f>
        <v>Non</v>
      </c>
      <c r="G89" s="593" t="str">
        <f t="shared" si="6"/>
        <v>Non</v>
      </c>
      <c r="H89" s="593" t="str">
        <f t="shared" si="6"/>
        <v>Non</v>
      </c>
      <c r="I89" s="593" t="str">
        <f t="shared" si="6"/>
        <v>Non</v>
      </c>
      <c r="J89" s="593" t="str">
        <f t="shared" si="6"/>
        <v>Non</v>
      </c>
    </row>
    <row r="90" spans="1:209" s="461" customFormat="1" ht="16.5" thickBot="1" x14ac:dyDescent="0.3">
      <c r="B90" s="842" t="s">
        <v>423</v>
      </c>
      <c r="C90" s="843"/>
      <c r="D90" s="786" t="s">
        <v>13</v>
      </c>
      <c r="E90" s="787"/>
      <c r="F90" s="584"/>
      <c r="G90" s="584"/>
      <c r="H90" s="584"/>
      <c r="I90" s="584"/>
      <c r="J90" s="584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</row>
    <row r="91" spans="1:209" ht="8.25" customHeight="1" thickBot="1" x14ac:dyDescent="0.3">
      <c r="F91" s="585"/>
      <c r="G91" s="585"/>
      <c r="H91" s="585"/>
      <c r="I91" s="585"/>
      <c r="J91" s="585"/>
    </row>
    <row r="92" spans="1:209" s="461" customFormat="1" x14ac:dyDescent="0.25">
      <c r="A92" s="856"/>
      <c r="B92" s="788" t="s">
        <v>293</v>
      </c>
      <c r="C92" s="731"/>
      <c r="D92" s="818" t="s">
        <v>285</v>
      </c>
      <c r="E92" s="819"/>
      <c r="F92" s="594"/>
      <c r="G92" s="594">
        <v>2000</v>
      </c>
      <c r="H92" s="594">
        <v>1800</v>
      </c>
      <c r="I92" s="594">
        <v>1000</v>
      </c>
      <c r="J92" s="594">
        <v>800</v>
      </c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</row>
    <row r="93" spans="1:209" s="461" customFormat="1" ht="15.75" thickBot="1" x14ac:dyDescent="0.3">
      <c r="A93" s="856"/>
      <c r="B93" s="734"/>
      <c r="C93" s="735"/>
      <c r="D93" s="828" t="s">
        <v>424</v>
      </c>
      <c r="E93" s="829"/>
      <c r="F93" s="595"/>
      <c r="G93" s="595">
        <v>20</v>
      </c>
      <c r="H93" s="595">
        <v>20</v>
      </c>
      <c r="I93" s="595">
        <v>20</v>
      </c>
      <c r="J93" s="595">
        <v>20</v>
      </c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</row>
    <row r="94" spans="1:209" x14ac:dyDescent="0.25">
      <c r="A94" s="856"/>
      <c r="B94" s="788" t="s">
        <v>284</v>
      </c>
      <c r="C94" s="731"/>
      <c r="D94" s="840" t="s">
        <v>285</v>
      </c>
      <c r="E94" s="841"/>
      <c r="F94" s="594"/>
      <c r="G94" s="594"/>
      <c r="H94" s="594"/>
      <c r="I94" s="594"/>
      <c r="J94" s="594"/>
    </row>
    <row r="95" spans="1:209" x14ac:dyDescent="0.25">
      <c r="A95" s="856"/>
      <c r="B95" s="732"/>
      <c r="C95" s="733"/>
      <c r="D95" s="820" t="s">
        <v>424</v>
      </c>
      <c r="E95" s="821"/>
      <c r="F95" s="596"/>
      <c r="G95" s="596"/>
      <c r="H95" s="596"/>
      <c r="I95" s="596"/>
      <c r="J95" s="596"/>
    </row>
    <row r="96" spans="1:209" x14ac:dyDescent="0.25">
      <c r="A96" s="856"/>
      <c r="B96" s="732"/>
      <c r="C96" s="733"/>
      <c r="D96" s="807" t="s">
        <v>286</v>
      </c>
      <c r="E96" s="808"/>
      <c r="F96" s="596"/>
      <c r="G96" s="596"/>
      <c r="H96" s="596"/>
      <c r="I96" s="596"/>
      <c r="J96" s="596"/>
    </row>
    <row r="97" spans="1:209" x14ac:dyDescent="0.25">
      <c r="A97" s="856"/>
      <c r="B97" s="732"/>
      <c r="C97" s="733"/>
      <c r="D97" s="822" t="s">
        <v>495</v>
      </c>
      <c r="E97" s="823"/>
      <c r="F97" s="597"/>
      <c r="G97" s="597"/>
      <c r="H97" s="597"/>
      <c r="I97" s="597"/>
      <c r="J97" s="597"/>
    </row>
    <row r="98" spans="1:209" s="461" customFormat="1" x14ac:dyDescent="0.25">
      <c r="A98" s="856"/>
      <c r="B98" s="732"/>
      <c r="C98" s="733"/>
      <c r="D98" s="822" t="s">
        <v>496</v>
      </c>
      <c r="E98" s="823"/>
      <c r="F98" s="597"/>
      <c r="G98" s="597"/>
      <c r="H98" s="597"/>
      <c r="I98" s="597"/>
      <c r="J98" s="597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</row>
    <row r="99" spans="1:209" ht="15.75" thickBot="1" x14ac:dyDescent="0.3">
      <c r="A99" s="856"/>
      <c r="B99" s="734"/>
      <c r="C99" s="735"/>
      <c r="D99" s="824" t="s">
        <v>435</v>
      </c>
      <c r="E99" s="825"/>
      <c r="F99" s="588">
        <f t="shared" ref="F99:G99" si="7">IF(F94&gt;0,ROUNDUP(F94/(F97*F98),0),0)</f>
        <v>0</v>
      </c>
      <c r="G99" s="588">
        <f t="shared" si="7"/>
        <v>0</v>
      </c>
      <c r="H99" s="588">
        <f t="shared" ref="H99:J99" si="8">IF(H94&gt;0,ROUNDUP(H94/(H97*H98),0),0)</f>
        <v>0</v>
      </c>
      <c r="I99" s="588">
        <f t="shared" si="8"/>
        <v>0</v>
      </c>
      <c r="J99" s="588">
        <f t="shared" si="8"/>
        <v>0</v>
      </c>
    </row>
    <row r="100" spans="1:209" x14ac:dyDescent="0.25">
      <c r="A100" s="856"/>
      <c r="B100" s="788" t="s">
        <v>287</v>
      </c>
      <c r="C100" s="731"/>
      <c r="D100" s="475" t="s">
        <v>287</v>
      </c>
      <c r="E100" s="476" t="s">
        <v>258</v>
      </c>
      <c r="F100" s="583" t="str">
        <f t="shared" ref="F100:J100" si="9">$E$100</f>
        <v>Non</v>
      </c>
      <c r="G100" s="583" t="str">
        <f t="shared" si="9"/>
        <v>Non</v>
      </c>
      <c r="H100" s="583" t="str">
        <f t="shared" si="9"/>
        <v>Non</v>
      </c>
      <c r="I100" s="583" t="str">
        <f t="shared" si="9"/>
        <v>Non</v>
      </c>
      <c r="J100" s="583" t="str">
        <f t="shared" si="9"/>
        <v>Non</v>
      </c>
    </row>
    <row r="101" spans="1:209" ht="15.75" thickBot="1" x14ac:dyDescent="0.3">
      <c r="A101" s="856"/>
      <c r="B101" s="734"/>
      <c r="C101" s="735"/>
      <c r="D101" s="474" t="s">
        <v>283</v>
      </c>
      <c r="E101" s="477" t="s">
        <v>258</v>
      </c>
      <c r="F101" s="598" t="str">
        <f t="shared" ref="F101:J101" si="10">$E$101</f>
        <v>Non</v>
      </c>
      <c r="G101" s="598" t="str">
        <f t="shared" si="10"/>
        <v>Non</v>
      </c>
      <c r="H101" s="598" t="str">
        <f t="shared" si="10"/>
        <v>Non</v>
      </c>
      <c r="I101" s="598" t="str">
        <f t="shared" si="10"/>
        <v>Non</v>
      </c>
      <c r="J101" s="598" t="str">
        <f t="shared" si="10"/>
        <v>Non</v>
      </c>
    </row>
    <row r="102" spans="1:209" x14ac:dyDescent="0.25">
      <c r="A102" s="856"/>
      <c r="B102" s="788" t="s">
        <v>288</v>
      </c>
      <c r="C102" s="731"/>
      <c r="D102" s="818" t="s">
        <v>285</v>
      </c>
      <c r="E102" s="819"/>
      <c r="F102" s="594"/>
      <c r="G102" s="594"/>
      <c r="H102" s="594"/>
      <c r="I102" s="594"/>
      <c r="J102" s="594"/>
    </row>
    <row r="103" spans="1:209" x14ac:dyDescent="0.25">
      <c r="A103" s="856"/>
      <c r="B103" s="732"/>
      <c r="C103" s="817"/>
      <c r="D103" s="820" t="s">
        <v>432</v>
      </c>
      <c r="E103" s="821"/>
      <c r="F103" s="596"/>
      <c r="G103" s="596"/>
      <c r="H103" s="596"/>
      <c r="I103" s="596"/>
      <c r="J103" s="596"/>
    </row>
    <row r="104" spans="1:209" x14ac:dyDescent="0.25">
      <c r="A104" s="856"/>
      <c r="B104" s="732"/>
      <c r="C104" s="817"/>
      <c r="D104" s="807" t="s">
        <v>286</v>
      </c>
      <c r="E104" s="808"/>
      <c r="F104" s="596"/>
      <c r="G104" s="596"/>
      <c r="H104" s="596"/>
      <c r="I104" s="596"/>
      <c r="J104" s="596"/>
    </row>
    <row r="105" spans="1:209" x14ac:dyDescent="0.25">
      <c r="A105" s="856"/>
      <c r="B105" s="732"/>
      <c r="C105" s="733"/>
      <c r="D105" s="822" t="s">
        <v>289</v>
      </c>
      <c r="E105" s="823"/>
      <c r="F105" s="597"/>
      <c r="G105" s="597"/>
      <c r="H105" s="597"/>
      <c r="I105" s="597"/>
      <c r="J105" s="597"/>
    </row>
    <row r="106" spans="1:209" s="461" customFormat="1" x14ac:dyDescent="0.25">
      <c r="A106" s="856"/>
      <c r="B106" s="732"/>
      <c r="C106" s="733"/>
      <c r="D106" s="822" t="s">
        <v>434</v>
      </c>
      <c r="E106" s="823"/>
      <c r="F106" s="597"/>
      <c r="G106" s="597"/>
      <c r="H106" s="597"/>
      <c r="I106" s="597"/>
      <c r="J106" s="597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</row>
    <row r="107" spans="1:209" ht="15.75" thickBot="1" x14ac:dyDescent="0.3">
      <c r="A107" s="856"/>
      <c r="B107" s="734"/>
      <c r="C107" s="735"/>
      <c r="D107" s="824" t="s">
        <v>433</v>
      </c>
      <c r="E107" s="825"/>
      <c r="F107" s="588">
        <f t="shared" ref="F107:G107" si="11">IF(F102&gt;0,ROUNDUP(F102/(F105*F106),0),0)</f>
        <v>0</v>
      </c>
      <c r="G107" s="588">
        <f t="shared" si="11"/>
        <v>0</v>
      </c>
      <c r="H107" s="588">
        <f t="shared" ref="H107:J107" si="12">IF(H102&gt;0,ROUNDUP(H102/(H105*H106),0),0)</f>
        <v>0</v>
      </c>
      <c r="I107" s="588">
        <f t="shared" si="12"/>
        <v>0</v>
      </c>
      <c r="J107" s="588">
        <f t="shared" si="12"/>
        <v>0</v>
      </c>
    </row>
    <row r="108" spans="1:209" x14ac:dyDescent="0.25">
      <c r="A108" s="856"/>
      <c r="B108" s="788" t="s">
        <v>290</v>
      </c>
      <c r="C108" s="731"/>
      <c r="D108" s="818" t="s">
        <v>285</v>
      </c>
      <c r="E108" s="819"/>
      <c r="F108" s="594"/>
      <c r="G108" s="594"/>
      <c r="H108" s="594"/>
      <c r="I108" s="594"/>
      <c r="J108" s="594"/>
    </row>
    <row r="109" spans="1:209" x14ac:dyDescent="0.25">
      <c r="A109" s="856"/>
      <c r="B109" s="732"/>
      <c r="C109" s="733"/>
      <c r="D109" s="807" t="s">
        <v>55</v>
      </c>
      <c r="E109" s="808"/>
      <c r="F109" s="597"/>
      <c r="G109" s="597"/>
      <c r="H109" s="597"/>
      <c r="I109" s="597"/>
      <c r="J109" s="597"/>
    </row>
    <row r="110" spans="1:209" x14ac:dyDescent="0.25">
      <c r="A110" s="856"/>
      <c r="B110" s="732"/>
      <c r="C110" s="733"/>
      <c r="D110" s="822" t="s">
        <v>291</v>
      </c>
      <c r="E110" s="823"/>
      <c r="F110" s="597"/>
      <c r="G110" s="597"/>
      <c r="H110" s="597"/>
      <c r="I110" s="597"/>
      <c r="J110" s="597"/>
    </row>
    <row r="111" spans="1:209" x14ac:dyDescent="0.25">
      <c r="A111" s="856"/>
      <c r="B111" s="732"/>
      <c r="C111" s="733"/>
      <c r="D111" s="826" t="s">
        <v>292</v>
      </c>
      <c r="E111" s="827"/>
      <c r="F111" s="597"/>
      <c r="G111" s="597"/>
      <c r="H111" s="597"/>
      <c r="I111" s="597"/>
      <c r="J111" s="597"/>
    </row>
    <row r="112" spans="1:209" ht="15.75" thickBot="1" x14ac:dyDescent="0.3">
      <c r="A112" s="856"/>
      <c r="B112" s="734"/>
      <c r="C112" s="735"/>
      <c r="D112" s="828" t="s">
        <v>13</v>
      </c>
      <c r="E112" s="829"/>
      <c r="F112" s="588">
        <f t="shared" ref="F112:G112" si="13">IF(F108&gt;0,ROUNDUP(F108/(F110*F111),0),0)</f>
        <v>0</v>
      </c>
      <c r="G112" s="588">
        <f t="shared" si="13"/>
        <v>0</v>
      </c>
      <c r="H112" s="588">
        <f t="shared" ref="H112:J112" si="14">IF(H108&gt;0,ROUNDUP(H108/(H110*H111),0),0)</f>
        <v>0</v>
      </c>
      <c r="I112" s="588">
        <f t="shared" si="14"/>
        <v>0</v>
      </c>
      <c r="J112" s="588">
        <f t="shared" si="14"/>
        <v>0</v>
      </c>
    </row>
    <row r="113" spans="2:209" ht="16.5" thickBot="1" x14ac:dyDescent="0.3">
      <c r="B113" s="800" t="s">
        <v>336</v>
      </c>
      <c r="C113" s="794"/>
      <c r="D113" s="794"/>
      <c r="E113" s="398" t="s">
        <v>258</v>
      </c>
      <c r="F113" s="584" t="str">
        <f t="shared" ref="F113:J113" si="15">E113</f>
        <v>Non</v>
      </c>
      <c r="G113" s="584" t="str">
        <f t="shared" si="15"/>
        <v>Non</v>
      </c>
      <c r="H113" s="584" t="str">
        <f t="shared" si="15"/>
        <v>Non</v>
      </c>
      <c r="I113" s="584" t="str">
        <f t="shared" si="15"/>
        <v>Non</v>
      </c>
      <c r="J113" s="584" t="str">
        <f t="shared" si="15"/>
        <v>Non</v>
      </c>
    </row>
    <row r="114" spans="2:209" ht="8.25" customHeight="1" thickBot="1" x14ac:dyDescent="0.3">
      <c r="F114" s="585"/>
      <c r="G114" s="585"/>
      <c r="H114" s="585"/>
      <c r="I114" s="585"/>
      <c r="J114" s="585"/>
    </row>
    <row r="115" spans="2:209" ht="15" customHeight="1" x14ac:dyDescent="0.25">
      <c r="B115" s="811" t="s">
        <v>532</v>
      </c>
      <c r="C115" s="812"/>
      <c r="D115" s="789" t="s">
        <v>13</v>
      </c>
      <c r="E115" s="790"/>
      <c r="F115" s="583"/>
      <c r="G115" s="583"/>
      <c r="H115" s="583"/>
      <c r="I115" s="583"/>
      <c r="J115" s="583"/>
    </row>
    <row r="116" spans="2:209" ht="15" customHeight="1" x14ac:dyDescent="0.25">
      <c r="B116" s="813"/>
      <c r="C116" s="814"/>
      <c r="D116" s="807" t="s">
        <v>55</v>
      </c>
      <c r="E116" s="808"/>
      <c r="F116" s="597"/>
      <c r="G116" s="597"/>
      <c r="H116" s="597"/>
      <c r="I116" s="597"/>
      <c r="J116" s="597"/>
    </row>
    <row r="117" spans="2:209" ht="15.75" customHeight="1" x14ac:dyDescent="0.25">
      <c r="B117" s="813"/>
      <c r="C117" s="814"/>
      <c r="D117" s="809" t="s">
        <v>285</v>
      </c>
      <c r="E117" s="810"/>
      <c r="F117" s="600"/>
      <c r="G117" s="600"/>
      <c r="H117" s="600"/>
      <c r="I117" s="600"/>
      <c r="J117" s="600"/>
    </row>
    <row r="118" spans="2:209" ht="15.75" thickBot="1" x14ac:dyDescent="0.3">
      <c r="B118" s="815"/>
      <c r="C118" s="816"/>
      <c r="D118" s="474" t="s">
        <v>283</v>
      </c>
      <c r="E118" s="477" t="s">
        <v>258</v>
      </c>
      <c r="F118" s="600" t="str">
        <f t="shared" ref="F118:J118" si="16">$E$118</f>
        <v>Non</v>
      </c>
      <c r="G118" s="600" t="str">
        <f t="shared" si="16"/>
        <v>Non</v>
      </c>
      <c r="H118" s="600" t="str">
        <f t="shared" si="16"/>
        <v>Non</v>
      </c>
      <c r="I118" s="600" t="str">
        <f t="shared" si="16"/>
        <v>Non</v>
      </c>
      <c r="J118" s="600" t="str">
        <f t="shared" si="16"/>
        <v>Non</v>
      </c>
    </row>
    <row r="119" spans="2:209" x14ac:dyDescent="0.25">
      <c r="B119" s="788" t="s">
        <v>294</v>
      </c>
      <c r="C119" s="731"/>
      <c r="D119" s="801" t="s">
        <v>285</v>
      </c>
      <c r="E119" s="802"/>
      <c r="F119" s="594"/>
      <c r="G119" s="594"/>
      <c r="H119" s="594"/>
      <c r="I119" s="594"/>
      <c r="J119" s="594"/>
    </row>
    <row r="120" spans="2:209" x14ac:dyDescent="0.25">
      <c r="B120" s="732"/>
      <c r="C120" s="733"/>
      <c r="D120" s="803" t="s">
        <v>295</v>
      </c>
      <c r="E120" s="804"/>
      <c r="F120" s="601"/>
      <c r="G120" s="601"/>
      <c r="H120" s="601"/>
      <c r="I120" s="601"/>
      <c r="J120" s="601"/>
    </row>
    <row r="121" spans="2:209" ht="15.75" thickBot="1" x14ac:dyDescent="0.3">
      <c r="B121" s="734"/>
      <c r="C121" s="735"/>
      <c r="D121" s="805" t="s">
        <v>296</v>
      </c>
      <c r="E121" s="806"/>
      <c r="F121" s="588">
        <f t="shared" ref="F121:G121" si="17">IF(F120="5*20*50 - Plein",F129,IF(F120="10*20*50 - Creux",F130,IF(F120="10*20*50 - Plein",F131,IF(F120="15*20*50 - Creux",F132,IF(F120="15*20*50 - Plein",F133,IF(F120="20*20*50 - Creux",F134,IF(F120="20*20*50 - Plein",F135,IF(F120="25*20*50 - Creux",F136,0))))))))</f>
        <v>0</v>
      </c>
      <c r="G121" s="588">
        <f t="shared" si="17"/>
        <v>0</v>
      </c>
      <c r="H121" s="588">
        <f t="shared" ref="H121:J121" si="18">IF(H120="5*20*50 - Plein",H129,IF(H120="10*20*50 - Creux",H130,IF(H120="10*20*50 - Plein",H131,IF(H120="15*20*50 - Creux",H132,IF(H120="15*20*50 - Plein",H133,IF(H120="20*20*50 - Creux",H134,IF(H120="20*20*50 - Plein",H135,IF(H120="25*20*50 - Creux",H136,0))))))))</f>
        <v>0</v>
      </c>
      <c r="I121" s="588">
        <f t="shared" si="18"/>
        <v>0</v>
      </c>
      <c r="J121" s="588">
        <f t="shared" si="18"/>
        <v>0</v>
      </c>
    </row>
    <row r="122" spans="2:209" ht="16.5" thickBot="1" x14ac:dyDescent="0.3">
      <c r="B122" s="797" t="s">
        <v>447</v>
      </c>
      <c r="C122" s="798"/>
      <c r="D122" s="798"/>
      <c r="E122" s="799"/>
      <c r="F122" s="588"/>
      <c r="G122" s="588"/>
      <c r="H122" s="588"/>
      <c r="I122" s="588"/>
      <c r="J122" s="588"/>
    </row>
    <row r="123" spans="2:209" ht="16.5" thickBot="1" x14ac:dyDescent="0.3">
      <c r="B123" s="797" t="s">
        <v>446</v>
      </c>
      <c r="C123" s="798"/>
      <c r="D123" s="798"/>
      <c r="E123" s="799"/>
      <c r="F123" s="588"/>
      <c r="G123" s="588"/>
      <c r="H123" s="588"/>
      <c r="I123" s="588"/>
      <c r="J123" s="588"/>
    </row>
    <row r="124" spans="2:209" s="520" customFormat="1" ht="7.5" customHeight="1" thickBot="1" x14ac:dyDescent="0.3"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</row>
    <row r="125" spans="2:209" s="520" customFormat="1" ht="18.75" customHeight="1" x14ac:dyDescent="0.25">
      <c r="B125" s="788" t="s">
        <v>497</v>
      </c>
      <c r="C125" s="731"/>
      <c r="D125" s="789" t="s">
        <v>13</v>
      </c>
      <c r="E125" s="790"/>
      <c r="F125" s="583"/>
      <c r="G125" s="583"/>
      <c r="H125" s="583"/>
      <c r="I125" s="583"/>
      <c r="J125" s="583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</row>
    <row r="126" spans="2:209" s="520" customFormat="1" ht="18.75" customHeight="1" thickBot="1" x14ac:dyDescent="0.3">
      <c r="B126" s="734"/>
      <c r="C126" s="735"/>
      <c r="D126" s="791" t="s">
        <v>182</v>
      </c>
      <c r="E126" s="792"/>
      <c r="F126" s="599"/>
      <c r="G126" s="599"/>
      <c r="H126" s="599"/>
      <c r="I126" s="599"/>
      <c r="J126" s="599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</row>
    <row r="127" spans="2:209" x14ac:dyDescent="0.25">
      <c r="B127" s="353"/>
      <c r="C127" s="353"/>
      <c r="D127" s="353"/>
      <c r="E127" s="353"/>
    </row>
    <row r="128" spans="2:209" ht="15.75" hidden="1" thickBot="1" x14ac:dyDescent="0.3">
      <c r="B128" s="354" t="s">
        <v>307</v>
      </c>
      <c r="C128" s="357" t="s">
        <v>297</v>
      </c>
      <c r="D128" s="353"/>
      <c r="E128" s="353"/>
      <c r="F128" s="363" t="s">
        <v>306</v>
      </c>
      <c r="G128" s="363" t="s">
        <v>306</v>
      </c>
      <c r="H128" s="363" t="s">
        <v>306</v>
      </c>
      <c r="I128" s="363" t="s">
        <v>306</v>
      </c>
      <c r="J128" s="363" t="s">
        <v>306</v>
      </c>
    </row>
    <row r="129" spans="2:10" hidden="1" x14ac:dyDescent="0.25">
      <c r="B129" s="355" t="s">
        <v>298</v>
      </c>
      <c r="C129" s="358">
        <v>14.4</v>
      </c>
      <c r="D129" s="359"/>
      <c r="E129" s="353"/>
      <c r="F129" s="364">
        <f t="shared" ref="F129:J129" si="19">ROUNDUP(F$119/$C$129,0)</f>
        <v>0</v>
      </c>
      <c r="G129" s="364">
        <f t="shared" si="19"/>
        <v>0</v>
      </c>
      <c r="H129" s="364">
        <f t="shared" si="19"/>
        <v>0</v>
      </c>
      <c r="I129" s="364">
        <f t="shared" si="19"/>
        <v>0</v>
      </c>
      <c r="J129" s="364">
        <f t="shared" si="19"/>
        <v>0</v>
      </c>
    </row>
    <row r="130" spans="2:10" hidden="1" x14ac:dyDescent="0.25">
      <c r="B130" s="360" t="s">
        <v>299</v>
      </c>
      <c r="C130" s="361">
        <v>12</v>
      </c>
      <c r="D130" s="359"/>
      <c r="E130" s="353"/>
      <c r="F130" s="365">
        <f t="shared" ref="F130:J130" si="20">ROUNDUP(F$119/$C$130,0)</f>
        <v>0</v>
      </c>
      <c r="G130" s="365">
        <f t="shared" si="20"/>
        <v>0</v>
      </c>
      <c r="H130" s="365">
        <f t="shared" si="20"/>
        <v>0</v>
      </c>
      <c r="I130" s="365">
        <f t="shared" si="20"/>
        <v>0</v>
      </c>
      <c r="J130" s="365">
        <f t="shared" si="20"/>
        <v>0</v>
      </c>
    </row>
    <row r="131" spans="2:10" hidden="1" x14ac:dyDescent="0.25">
      <c r="B131" s="360" t="s">
        <v>300</v>
      </c>
      <c r="C131" s="361">
        <v>8</v>
      </c>
      <c r="D131" s="359"/>
      <c r="E131" s="353"/>
      <c r="F131" s="365">
        <f t="shared" ref="F131:J131" si="21">ROUNDUP(F$119/$C$131,0)</f>
        <v>0</v>
      </c>
      <c r="G131" s="365">
        <f t="shared" si="21"/>
        <v>0</v>
      </c>
      <c r="H131" s="365">
        <f t="shared" si="21"/>
        <v>0</v>
      </c>
      <c r="I131" s="365">
        <f t="shared" si="21"/>
        <v>0</v>
      </c>
      <c r="J131" s="365">
        <f t="shared" si="21"/>
        <v>0</v>
      </c>
    </row>
    <row r="132" spans="2:10" hidden="1" x14ac:dyDescent="0.25">
      <c r="B132" s="360" t="s">
        <v>301</v>
      </c>
      <c r="C132" s="361">
        <v>8.4</v>
      </c>
      <c r="D132" s="359"/>
      <c r="E132" s="353"/>
      <c r="F132" s="365">
        <f t="shared" ref="F132:J132" si="22">ROUNDUP(F$119/$C$132,0)</f>
        <v>0</v>
      </c>
      <c r="G132" s="365">
        <f t="shared" si="22"/>
        <v>0</v>
      </c>
      <c r="H132" s="365">
        <f t="shared" si="22"/>
        <v>0</v>
      </c>
      <c r="I132" s="365">
        <f t="shared" si="22"/>
        <v>0</v>
      </c>
      <c r="J132" s="365">
        <f t="shared" si="22"/>
        <v>0</v>
      </c>
    </row>
    <row r="133" spans="2:10" hidden="1" x14ac:dyDescent="0.25">
      <c r="B133" s="360" t="s">
        <v>302</v>
      </c>
      <c r="C133" s="361">
        <v>5.6000000000000005</v>
      </c>
      <c r="D133" s="359"/>
      <c r="E133" s="353"/>
      <c r="F133" s="365">
        <f t="shared" ref="F133:J133" si="23">ROUNDUP(F$119/$C$133,0)</f>
        <v>0</v>
      </c>
      <c r="G133" s="365">
        <f t="shared" si="23"/>
        <v>0</v>
      </c>
      <c r="H133" s="365">
        <f t="shared" si="23"/>
        <v>0</v>
      </c>
      <c r="I133" s="365">
        <f t="shared" si="23"/>
        <v>0</v>
      </c>
      <c r="J133" s="365">
        <f t="shared" si="23"/>
        <v>0</v>
      </c>
    </row>
    <row r="134" spans="2:10" hidden="1" x14ac:dyDescent="0.25">
      <c r="B134" s="360" t="s">
        <v>303</v>
      </c>
      <c r="C134" s="361">
        <v>6</v>
      </c>
      <c r="D134" s="359"/>
      <c r="E134" s="353"/>
      <c r="F134" s="365">
        <f t="shared" ref="F134:J134" si="24">ROUNDUP(F$119/$C$134,0)</f>
        <v>0</v>
      </c>
      <c r="G134" s="365">
        <f t="shared" si="24"/>
        <v>0</v>
      </c>
      <c r="H134" s="365">
        <f t="shared" si="24"/>
        <v>0</v>
      </c>
      <c r="I134" s="365">
        <f t="shared" si="24"/>
        <v>0</v>
      </c>
      <c r="J134" s="365">
        <f t="shared" si="24"/>
        <v>0</v>
      </c>
    </row>
    <row r="135" spans="2:10" hidden="1" x14ac:dyDescent="0.25">
      <c r="B135" s="360" t="s">
        <v>304</v>
      </c>
      <c r="C135" s="361">
        <v>5</v>
      </c>
      <c r="D135" s="359"/>
      <c r="E135" s="353"/>
      <c r="F135" s="365">
        <f t="shared" ref="F135:J135" si="25">ROUNDUP(F$119/$C$135,0)</f>
        <v>0</v>
      </c>
      <c r="G135" s="365">
        <f t="shared" si="25"/>
        <v>0</v>
      </c>
      <c r="H135" s="365">
        <f t="shared" si="25"/>
        <v>0</v>
      </c>
      <c r="I135" s="365">
        <f t="shared" si="25"/>
        <v>0</v>
      </c>
      <c r="J135" s="365">
        <f t="shared" si="25"/>
        <v>0</v>
      </c>
    </row>
    <row r="136" spans="2:10" ht="15.75" hidden="1" thickBot="1" x14ac:dyDescent="0.3">
      <c r="B136" s="356" t="s">
        <v>305</v>
      </c>
      <c r="C136" s="362">
        <v>4.8000000000000007</v>
      </c>
      <c r="D136" s="359"/>
      <c r="E136" s="353"/>
      <c r="F136" s="366">
        <f t="shared" ref="F136:J136" si="26">ROUNDUP(F$119/$C$136,0)</f>
        <v>0</v>
      </c>
      <c r="G136" s="366">
        <f t="shared" si="26"/>
        <v>0</v>
      </c>
      <c r="H136" s="366">
        <f t="shared" si="26"/>
        <v>0</v>
      </c>
      <c r="I136" s="366">
        <f t="shared" si="26"/>
        <v>0</v>
      </c>
      <c r="J136" s="366">
        <f t="shared" si="26"/>
        <v>0</v>
      </c>
    </row>
    <row r="137" spans="2:10" x14ac:dyDescent="0.25">
      <c r="B137" s="353"/>
      <c r="C137" s="353"/>
      <c r="D137" s="353"/>
      <c r="E137" s="353"/>
    </row>
    <row r="143" spans="2:10" x14ac:dyDescent="0.25">
      <c r="D143" s="463"/>
    </row>
    <row r="144" spans="2:10" x14ac:dyDescent="0.25">
      <c r="D144" s="463"/>
    </row>
    <row r="145" spans="4:4" x14ac:dyDescent="0.25">
      <c r="D145" s="463"/>
    </row>
    <row r="146" spans="4:4" x14ac:dyDescent="0.25">
      <c r="D146" s="463"/>
    </row>
    <row r="147" spans="4:4" x14ac:dyDescent="0.25">
      <c r="D147" s="463"/>
    </row>
    <row r="148" spans="4:4" x14ac:dyDescent="0.25">
      <c r="D148" s="463"/>
    </row>
    <row r="149" spans="4:4" x14ac:dyDescent="0.25">
      <c r="D149" s="463"/>
    </row>
    <row r="150" spans="4:4" x14ac:dyDescent="0.25">
      <c r="D150" s="463"/>
    </row>
    <row r="151" spans="4:4" x14ac:dyDescent="0.25">
      <c r="D151" s="463"/>
    </row>
    <row r="152" spans="4:4" x14ac:dyDescent="0.25">
      <c r="D152" s="463"/>
    </row>
    <row r="153" spans="4:4" x14ac:dyDescent="0.25">
      <c r="D153" s="463"/>
    </row>
    <row r="154" spans="4:4" x14ac:dyDescent="0.25">
      <c r="D154" s="463"/>
    </row>
    <row r="155" spans="4:4" x14ac:dyDescent="0.25">
      <c r="D155" s="463"/>
    </row>
    <row r="156" spans="4:4" x14ac:dyDescent="0.25">
      <c r="D156" s="463"/>
    </row>
    <row r="157" spans="4:4" x14ac:dyDescent="0.25">
      <c r="D157" s="463"/>
    </row>
    <row r="158" spans="4:4" x14ac:dyDescent="0.25">
      <c r="D158" s="463"/>
    </row>
    <row r="159" spans="4:4" x14ac:dyDescent="0.25">
      <c r="D159" s="463"/>
    </row>
    <row r="160" spans="4:4" x14ac:dyDescent="0.25">
      <c r="D160" s="463"/>
    </row>
    <row r="161" spans="4:4" x14ac:dyDescent="0.25">
      <c r="D161" s="463"/>
    </row>
    <row r="162" spans="4:4" x14ac:dyDescent="0.25">
      <c r="D162" s="463"/>
    </row>
    <row r="163" spans="4:4" x14ac:dyDescent="0.25">
      <c r="D163" s="463"/>
    </row>
    <row r="164" spans="4:4" x14ac:dyDescent="0.25">
      <c r="D164" s="463"/>
    </row>
    <row r="165" spans="4:4" x14ac:dyDescent="0.25">
      <c r="D165" s="463"/>
    </row>
    <row r="166" spans="4:4" x14ac:dyDescent="0.25">
      <c r="D166" s="463"/>
    </row>
    <row r="167" spans="4:4" x14ac:dyDescent="0.25">
      <c r="D167" s="463"/>
    </row>
    <row r="168" spans="4:4" x14ac:dyDescent="0.25">
      <c r="D168" s="463"/>
    </row>
    <row r="169" spans="4:4" x14ac:dyDescent="0.25">
      <c r="D169" s="463"/>
    </row>
    <row r="170" spans="4:4" x14ac:dyDescent="0.25">
      <c r="D170" s="463"/>
    </row>
    <row r="171" spans="4:4" x14ac:dyDescent="0.25">
      <c r="D171" s="463"/>
    </row>
    <row r="172" spans="4:4" x14ac:dyDescent="0.25">
      <c r="D172" s="463"/>
    </row>
    <row r="173" spans="4:4" x14ac:dyDescent="0.25">
      <c r="D173" s="463"/>
    </row>
    <row r="174" spans="4:4" x14ac:dyDescent="0.25">
      <c r="D174" s="463"/>
    </row>
    <row r="175" spans="4:4" x14ac:dyDescent="0.25">
      <c r="D175" s="463"/>
    </row>
    <row r="176" spans="4:4" x14ac:dyDescent="0.25">
      <c r="D176" s="463"/>
    </row>
    <row r="177" spans="4:4" x14ac:dyDescent="0.25">
      <c r="D177" s="463"/>
    </row>
    <row r="178" spans="4:4" x14ac:dyDescent="0.25">
      <c r="D178" s="463"/>
    </row>
    <row r="179" spans="4:4" x14ac:dyDescent="0.25">
      <c r="D179" s="463"/>
    </row>
    <row r="180" spans="4:4" x14ac:dyDescent="0.25">
      <c r="D180" s="463"/>
    </row>
    <row r="181" spans="4:4" x14ac:dyDescent="0.25">
      <c r="D181" s="463"/>
    </row>
    <row r="182" spans="4:4" x14ac:dyDescent="0.25">
      <c r="D182" s="463"/>
    </row>
    <row r="183" spans="4:4" x14ac:dyDescent="0.25">
      <c r="D183" s="463"/>
    </row>
    <row r="184" spans="4:4" x14ac:dyDescent="0.25">
      <c r="D184" s="463"/>
    </row>
    <row r="185" spans="4:4" x14ac:dyDescent="0.25">
      <c r="D185" s="463"/>
    </row>
    <row r="186" spans="4:4" x14ac:dyDescent="0.25">
      <c r="D186" s="463"/>
    </row>
    <row r="187" spans="4:4" x14ac:dyDescent="0.25">
      <c r="D187" s="463"/>
    </row>
    <row r="188" spans="4:4" x14ac:dyDescent="0.25">
      <c r="D188" s="463"/>
    </row>
    <row r="189" spans="4:4" x14ac:dyDescent="0.25">
      <c r="D189" s="463"/>
    </row>
    <row r="190" spans="4:4" x14ac:dyDescent="0.25">
      <c r="D190" s="463"/>
    </row>
    <row r="191" spans="4:4" x14ac:dyDescent="0.25">
      <c r="D191" s="463"/>
    </row>
    <row r="192" spans="4:4" x14ac:dyDescent="0.25">
      <c r="D192" s="463"/>
    </row>
    <row r="193" spans="4:4" x14ac:dyDescent="0.25">
      <c r="D193" s="463"/>
    </row>
    <row r="194" spans="4:4" x14ac:dyDescent="0.25">
      <c r="D194" s="463"/>
    </row>
    <row r="195" spans="4:4" x14ac:dyDescent="0.25">
      <c r="D195" s="463"/>
    </row>
    <row r="196" spans="4:4" x14ac:dyDescent="0.25">
      <c r="D196" s="463"/>
    </row>
    <row r="197" spans="4:4" x14ac:dyDescent="0.25">
      <c r="D197" s="463"/>
    </row>
    <row r="198" spans="4:4" x14ac:dyDescent="0.25">
      <c r="D198" s="463"/>
    </row>
    <row r="199" spans="4:4" x14ac:dyDescent="0.25">
      <c r="D199" s="463"/>
    </row>
    <row r="200" spans="4:4" x14ac:dyDescent="0.25">
      <c r="D200" s="463"/>
    </row>
    <row r="201" spans="4:4" x14ac:dyDescent="0.25">
      <c r="D201" s="463"/>
    </row>
    <row r="202" spans="4:4" x14ac:dyDescent="0.25">
      <c r="D202" s="463"/>
    </row>
    <row r="203" spans="4:4" x14ac:dyDescent="0.25">
      <c r="D203" s="463"/>
    </row>
    <row r="204" spans="4:4" x14ac:dyDescent="0.25">
      <c r="D204" s="463"/>
    </row>
    <row r="205" spans="4:4" x14ac:dyDescent="0.25">
      <c r="D205" s="463"/>
    </row>
    <row r="206" spans="4:4" x14ac:dyDescent="0.25">
      <c r="D206" s="463"/>
    </row>
    <row r="207" spans="4:4" x14ac:dyDescent="0.25">
      <c r="D207" s="463"/>
    </row>
    <row r="208" spans="4:4" x14ac:dyDescent="0.25">
      <c r="D208" s="463"/>
    </row>
    <row r="209" spans="4:4" x14ac:dyDescent="0.25">
      <c r="D209" s="463"/>
    </row>
    <row r="210" spans="4:4" x14ac:dyDescent="0.25">
      <c r="D210" s="463"/>
    </row>
    <row r="211" spans="4:4" x14ac:dyDescent="0.25">
      <c r="D211" s="463"/>
    </row>
    <row r="212" spans="4:4" x14ac:dyDescent="0.25">
      <c r="D212" s="463"/>
    </row>
    <row r="213" spans="4:4" x14ac:dyDescent="0.25">
      <c r="D213" s="463"/>
    </row>
    <row r="214" spans="4:4" x14ac:dyDescent="0.25">
      <c r="D214" s="463"/>
    </row>
    <row r="215" spans="4:4" x14ac:dyDescent="0.25">
      <c r="D215" s="463"/>
    </row>
    <row r="216" spans="4:4" x14ac:dyDescent="0.25">
      <c r="D216" s="463"/>
    </row>
    <row r="217" spans="4:4" x14ac:dyDescent="0.25">
      <c r="D217" s="463"/>
    </row>
    <row r="218" spans="4:4" x14ac:dyDescent="0.25">
      <c r="D218" s="463"/>
    </row>
    <row r="219" spans="4:4" x14ac:dyDescent="0.25">
      <c r="D219" s="463"/>
    </row>
    <row r="220" spans="4:4" x14ac:dyDescent="0.25">
      <c r="D220" s="463"/>
    </row>
    <row r="221" spans="4:4" x14ac:dyDescent="0.25">
      <c r="D221" s="463"/>
    </row>
    <row r="222" spans="4:4" x14ac:dyDescent="0.25">
      <c r="D222" s="463"/>
    </row>
    <row r="223" spans="4:4" x14ac:dyDescent="0.25">
      <c r="D223" s="463"/>
    </row>
    <row r="224" spans="4:4" x14ac:dyDescent="0.25">
      <c r="D224" s="463"/>
    </row>
    <row r="225" spans="4:4" x14ac:dyDescent="0.25">
      <c r="D225" s="463"/>
    </row>
    <row r="226" spans="4:4" x14ac:dyDescent="0.25">
      <c r="D226" s="463"/>
    </row>
    <row r="227" spans="4:4" x14ac:dyDescent="0.25">
      <c r="D227" s="463"/>
    </row>
    <row r="228" spans="4:4" x14ac:dyDescent="0.25">
      <c r="D228" s="463"/>
    </row>
    <row r="229" spans="4:4" x14ac:dyDescent="0.25">
      <c r="D229" s="463"/>
    </row>
    <row r="230" spans="4:4" x14ac:dyDescent="0.25">
      <c r="D230" s="463"/>
    </row>
    <row r="231" spans="4:4" x14ac:dyDescent="0.25">
      <c r="D231" s="463"/>
    </row>
    <row r="232" spans="4:4" x14ac:dyDescent="0.25">
      <c r="D232" s="463"/>
    </row>
    <row r="233" spans="4:4" x14ac:dyDescent="0.25">
      <c r="D233" s="463"/>
    </row>
    <row r="234" spans="4:4" x14ac:dyDescent="0.25">
      <c r="D234" s="463"/>
    </row>
    <row r="235" spans="4:4" x14ac:dyDescent="0.25">
      <c r="D235" s="463"/>
    </row>
    <row r="236" spans="4:4" x14ac:dyDescent="0.25">
      <c r="D236" s="463"/>
    </row>
    <row r="237" spans="4:4" x14ac:dyDescent="0.25">
      <c r="D237" s="463"/>
    </row>
    <row r="238" spans="4:4" x14ac:dyDescent="0.25">
      <c r="D238" s="463"/>
    </row>
    <row r="239" spans="4:4" x14ac:dyDescent="0.25">
      <c r="D239" s="463"/>
    </row>
    <row r="240" spans="4:4" x14ac:dyDescent="0.25">
      <c r="D240" s="463"/>
    </row>
    <row r="241" spans="4:4" x14ac:dyDescent="0.25">
      <c r="D241" s="463"/>
    </row>
    <row r="242" spans="4:4" x14ac:dyDescent="0.25">
      <c r="D242" s="463"/>
    </row>
    <row r="243" spans="4:4" x14ac:dyDescent="0.25">
      <c r="D243" s="463"/>
    </row>
    <row r="244" spans="4:4" x14ac:dyDescent="0.25">
      <c r="D244" s="463"/>
    </row>
    <row r="245" spans="4:4" x14ac:dyDescent="0.25">
      <c r="D245" s="463"/>
    </row>
    <row r="246" spans="4:4" x14ac:dyDescent="0.25">
      <c r="D246" s="463"/>
    </row>
    <row r="247" spans="4:4" x14ac:dyDescent="0.25">
      <c r="D247" s="463"/>
    </row>
    <row r="248" spans="4:4" x14ac:dyDescent="0.25">
      <c r="D248" s="463"/>
    </row>
    <row r="249" spans="4:4" x14ac:dyDescent="0.25">
      <c r="D249" s="463"/>
    </row>
    <row r="250" spans="4:4" x14ac:dyDescent="0.25">
      <c r="D250" s="463"/>
    </row>
    <row r="251" spans="4:4" x14ac:dyDescent="0.25">
      <c r="D251" s="463"/>
    </row>
    <row r="252" spans="4:4" x14ac:dyDescent="0.25">
      <c r="D252" s="463"/>
    </row>
    <row r="253" spans="4:4" x14ac:dyDescent="0.25">
      <c r="D253" s="463"/>
    </row>
  </sheetData>
  <mergeCells count="173">
    <mergeCell ref="A92:A93"/>
    <mergeCell ref="A94:A101"/>
    <mergeCell ref="A102:A107"/>
    <mergeCell ref="A108:A112"/>
    <mergeCell ref="B73:D73"/>
    <mergeCell ref="D80:E80"/>
    <mergeCell ref="B64:C64"/>
    <mergeCell ref="B65:C65"/>
    <mergeCell ref="B68:C70"/>
    <mergeCell ref="D68:E68"/>
    <mergeCell ref="D70:E70"/>
    <mergeCell ref="D65:E65"/>
    <mergeCell ref="D64:E64"/>
    <mergeCell ref="B78:C79"/>
    <mergeCell ref="B71:D71"/>
    <mergeCell ref="B72:D72"/>
    <mergeCell ref="D69:E69"/>
    <mergeCell ref="B85:C85"/>
    <mergeCell ref="D85:E85"/>
    <mergeCell ref="D78:E78"/>
    <mergeCell ref="B86:C87"/>
    <mergeCell ref="D86:E86"/>
    <mergeCell ref="D87:E87"/>
    <mergeCell ref="D79:E79"/>
    <mergeCell ref="D30:E30"/>
    <mergeCell ref="B25:C27"/>
    <mergeCell ref="D25:E25"/>
    <mergeCell ref="B10:C12"/>
    <mergeCell ref="D10:E10"/>
    <mergeCell ref="D11:E11"/>
    <mergeCell ref="D12:E12"/>
    <mergeCell ref="B8:D8"/>
    <mergeCell ref="B4:E4"/>
    <mergeCell ref="B9:E9"/>
    <mergeCell ref="D15:E15"/>
    <mergeCell ref="B22:C24"/>
    <mergeCell ref="D22:E22"/>
    <mergeCell ref="D23:E23"/>
    <mergeCell ref="D24:E24"/>
    <mergeCell ref="B19:C21"/>
    <mergeCell ref="D19:E19"/>
    <mergeCell ref="D20:E20"/>
    <mergeCell ref="D21:E21"/>
    <mergeCell ref="D29:E29"/>
    <mergeCell ref="B1:C1"/>
    <mergeCell ref="D1:E1"/>
    <mergeCell ref="B5:D5"/>
    <mergeCell ref="B6:D6"/>
    <mergeCell ref="B7:D7"/>
    <mergeCell ref="B16:C18"/>
    <mergeCell ref="D16:E16"/>
    <mergeCell ref="D17:E17"/>
    <mergeCell ref="D18:E18"/>
    <mergeCell ref="B13:C15"/>
    <mergeCell ref="D13:E13"/>
    <mergeCell ref="D14:E14"/>
    <mergeCell ref="B46:C48"/>
    <mergeCell ref="D46:E46"/>
    <mergeCell ref="D47:E47"/>
    <mergeCell ref="D48:E48"/>
    <mergeCell ref="B43:C45"/>
    <mergeCell ref="D43:E43"/>
    <mergeCell ref="D44:E44"/>
    <mergeCell ref="D45:E45"/>
    <mergeCell ref="D26:E26"/>
    <mergeCell ref="D27:E27"/>
    <mergeCell ref="B40:C42"/>
    <mergeCell ref="D40:E40"/>
    <mergeCell ref="D41:E41"/>
    <mergeCell ref="D42:E42"/>
    <mergeCell ref="B37:C39"/>
    <mergeCell ref="D37:E37"/>
    <mergeCell ref="D38:E38"/>
    <mergeCell ref="D39:E39"/>
    <mergeCell ref="B34:C36"/>
    <mergeCell ref="D34:E34"/>
    <mergeCell ref="D35:E35"/>
    <mergeCell ref="D36:E36"/>
    <mergeCell ref="B28:C30"/>
    <mergeCell ref="D28:E28"/>
    <mergeCell ref="B61:C63"/>
    <mergeCell ref="D61:E61"/>
    <mergeCell ref="D62:E62"/>
    <mergeCell ref="D63:E63"/>
    <mergeCell ref="B31:C33"/>
    <mergeCell ref="D31:E31"/>
    <mergeCell ref="D32:E32"/>
    <mergeCell ref="D33:E33"/>
    <mergeCell ref="B58:C60"/>
    <mergeCell ref="D58:E58"/>
    <mergeCell ref="D59:E59"/>
    <mergeCell ref="D60:E60"/>
    <mergeCell ref="B55:C57"/>
    <mergeCell ref="D55:E55"/>
    <mergeCell ref="D56:E56"/>
    <mergeCell ref="D57:E57"/>
    <mergeCell ref="B52:C54"/>
    <mergeCell ref="D52:E52"/>
    <mergeCell ref="D53:E53"/>
    <mergeCell ref="D54:E54"/>
    <mergeCell ref="B49:C51"/>
    <mergeCell ref="D49:E49"/>
    <mergeCell ref="D50:E50"/>
    <mergeCell ref="D51:E51"/>
    <mergeCell ref="B74:E74"/>
    <mergeCell ref="B75:E75"/>
    <mergeCell ref="D82:E82"/>
    <mergeCell ref="B82:C83"/>
    <mergeCell ref="B80:C81"/>
    <mergeCell ref="D81:E81"/>
    <mergeCell ref="D83:E83"/>
    <mergeCell ref="B88:C89"/>
    <mergeCell ref="B94:C99"/>
    <mergeCell ref="D94:E94"/>
    <mergeCell ref="D95:E95"/>
    <mergeCell ref="D96:E96"/>
    <mergeCell ref="D97:E97"/>
    <mergeCell ref="D99:E99"/>
    <mergeCell ref="B90:C90"/>
    <mergeCell ref="D90:E90"/>
    <mergeCell ref="B92:C93"/>
    <mergeCell ref="D92:E92"/>
    <mergeCell ref="D93:E93"/>
    <mergeCell ref="D98:E98"/>
    <mergeCell ref="B115:C118"/>
    <mergeCell ref="B100:C101"/>
    <mergeCell ref="B102:C107"/>
    <mergeCell ref="D102:E102"/>
    <mergeCell ref="D103:E103"/>
    <mergeCell ref="D104:E104"/>
    <mergeCell ref="D105:E105"/>
    <mergeCell ref="D107:E107"/>
    <mergeCell ref="D106:E106"/>
    <mergeCell ref="B108:C112"/>
    <mergeCell ref="D108:E108"/>
    <mergeCell ref="D109:E109"/>
    <mergeCell ref="D110:E110"/>
    <mergeCell ref="D111:E111"/>
    <mergeCell ref="D112:E112"/>
    <mergeCell ref="A10:A12"/>
    <mergeCell ref="A16:A18"/>
    <mergeCell ref="A19:A21"/>
    <mergeCell ref="A22:A24"/>
    <mergeCell ref="A25:A27"/>
    <mergeCell ref="A28:A30"/>
    <mergeCell ref="A31:A33"/>
    <mergeCell ref="A34:A36"/>
    <mergeCell ref="A37:A39"/>
    <mergeCell ref="A13:A15"/>
    <mergeCell ref="B66:C66"/>
    <mergeCell ref="D66:E66"/>
    <mergeCell ref="B125:C126"/>
    <mergeCell ref="D125:E125"/>
    <mergeCell ref="D126:E126"/>
    <mergeCell ref="B76:E76"/>
    <mergeCell ref="A40:A42"/>
    <mergeCell ref="A43:A45"/>
    <mergeCell ref="A46:A48"/>
    <mergeCell ref="A49:A51"/>
    <mergeCell ref="A52:A54"/>
    <mergeCell ref="A55:A57"/>
    <mergeCell ref="A58:A60"/>
    <mergeCell ref="A61:A63"/>
    <mergeCell ref="B123:E123"/>
    <mergeCell ref="B113:D113"/>
    <mergeCell ref="B119:C121"/>
    <mergeCell ref="D119:E119"/>
    <mergeCell ref="D120:E120"/>
    <mergeCell ref="D121:E121"/>
    <mergeCell ref="B122:E122"/>
    <mergeCell ref="D115:E115"/>
    <mergeCell ref="D116:E116"/>
    <mergeCell ref="D117:E117"/>
  </mergeCells>
  <dataValidations count="2">
    <dataValidation type="list" allowBlank="1" showInputMessage="1" showErrorMessage="1" sqref="F120:J120">
      <formula1>Parpaing</formula1>
    </dataValidation>
    <dataValidation type="list" allowBlank="1" showInputMessage="1" showErrorMessage="1" sqref="E88:J89 E100:J101 E118:J118 E71:J73 E113:J113">
      <formula1>Oui_Non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87" r:id="rId4" name="CheckBox22">
          <controlPr autoLine="0" autoPict="0" r:id="rId5">
            <anchor moveWithCells="1">
              <from>
                <xdr:col>0</xdr:col>
                <xdr:colOff>76200</xdr:colOff>
                <xdr:row>107</xdr:row>
                <xdr:rowOff>28575</xdr:rowOff>
              </from>
              <to>
                <xdr:col>0</xdr:col>
                <xdr:colOff>257175</xdr:colOff>
                <xdr:row>111</xdr:row>
                <xdr:rowOff>180975</xdr:rowOff>
              </to>
            </anchor>
          </controlPr>
        </control>
      </mc:Choice>
      <mc:Fallback>
        <control shapeId="2087" r:id="rId4" name="CheckBox22"/>
      </mc:Fallback>
    </mc:AlternateContent>
    <mc:AlternateContent xmlns:mc="http://schemas.openxmlformats.org/markup-compatibility/2006">
      <mc:Choice Requires="x14">
        <control shapeId="2086" r:id="rId6" name="CheckBox21">
          <controlPr autoLine="0" autoPict="0" r:id="rId7">
            <anchor moveWithCells="1">
              <from>
                <xdr:col>0</xdr:col>
                <xdr:colOff>85725</xdr:colOff>
                <xdr:row>101</xdr:row>
                <xdr:rowOff>180975</xdr:rowOff>
              </from>
              <to>
                <xdr:col>0</xdr:col>
                <xdr:colOff>238125</xdr:colOff>
                <xdr:row>105</xdr:row>
                <xdr:rowOff>171450</xdr:rowOff>
              </to>
            </anchor>
          </controlPr>
        </control>
      </mc:Choice>
      <mc:Fallback>
        <control shapeId="2086" r:id="rId6" name="CheckBox21"/>
      </mc:Fallback>
    </mc:AlternateContent>
    <mc:AlternateContent xmlns:mc="http://schemas.openxmlformats.org/markup-compatibility/2006">
      <mc:Choice Requires="x14">
        <control shapeId="2085" r:id="rId8" name="CheckBox20">
          <controlPr autoLine="0" autoPict="0" r:id="rId9">
            <anchor moveWithCells="1">
              <from>
                <xdr:col>0</xdr:col>
                <xdr:colOff>66675</xdr:colOff>
                <xdr:row>93</xdr:row>
                <xdr:rowOff>19050</xdr:rowOff>
              </from>
              <to>
                <xdr:col>0</xdr:col>
                <xdr:colOff>285750</xdr:colOff>
                <xdr:row>100</xdr:row>
                <xdr:rowOff>171450</xdr:rowOff>
              </to>
            </anchor>
          </controlPr>
        </control>
      </mc:Choice>
      <mc:Fallback>
        <control shapeId="2085" r:id="rId8" name="CheckBox20"/>
      </mc:Fallback>
    </mc:AlternateContent>
    <mc:AlternateContent xmlns:mc="http://schemas.openxmlformats.org/markup-compatibility/2006">
      <mc:Choice Requires="x14">
        <control shapeId="2084" r:id="rId10" name="CheckBox19">
          <controlPr autoLine="0" autoPict="0" r:id="rId11">
            <anchor moveWithCells="1">
              <from>
                <xdr:col>0</xdr:col>
                <xdr:colOff>85725</xdr:colOff>
                <xdr:row>91</xdr:row>
                <xdr:rowOff>19050</xdr:rowOff>
              </from>
              <to>
                <xdr:col>0</xdr:col>
                <xdr:colOff>266700</xdr:colOff>
                <xdr:row>93</xdr:row>
                <xdr:rowOff>0</xdr:rowOff>
              </to>
            </anchor>
          </controlPr>
        </control>
      </mc:Choice>
      <mc:Fallback>
        <control shapeId="2084" r:id="rId10" name="CheckBox19"/>
      </mc:Fallback>
    </mc:AlternateContent>
    <mc:AlternateContent xmlns:mc="http://schemas.openxmlformats.org/markup-compatibility/2006">
      <mc:Choice Requires="x14">
        <control shapeId="2083" r:id="rId12" name="CheckBox18">
          <controlPr autoLine="0" autoPict="0" r:id="rId13">
            <anchor moveWithCells="1">
              <from>
                <xdr:col>0</xdr:col>
                <xdr:colOff>57150</xdr:colOff>
                <xdr:row>60</xdr:row>
                <xdr:rowOff>152400</xdr:rowOff>
              </from>
              <to>
                <xdr:col>0</xdr:col>
                <xdr:colOff>228600</xdr:colOff>
                <xdr:row>62</xdr:row>
                <xdr:rowOff>38100</xdr:rowOff>
              </to>
            </anchor>
          </controlPr>
        </control>
      </mc:Choice>
      <mc:Fallback>
        <control shapeId="2083" r:id="rId12" name="CheckBox18"/>
      </mc:Fallback>
    </mc:AlternateContent>
    <mc:AlternateContent xmlns:mc="http://schemas.openxmlformats.org/markup-compatibility/2006">
      <mc:Choice Requires="x14">
        <control shapeId="2082" r:id="rId14" name="CheckBox17">
          <controlPr autoLine="0" autoPict="0" r:id="rId15">
            <anchor moveWithCells="1">
              <from>
                <xdr:col>0</xdr:col>
                <xdr:colOff>38100</xdr:colOff>
                <xdr:row>57</xdr:row>
                <xdr:rowOff>161925</xdr:rowOff>
              </from>
              <to>
                <xdr:col>0</xdr:col>
                <xdr:colOff>228600</xdr:colOff>
                <xdr:row>59</xdr:row>
                <xdr:rowOff>38100</xdr:rowOff>
              </to>
            </anchor>
          </controlPr>
        </control>
      </mc:Choice>
      <mc:Fallback>
        <control shapeId="2082" r:id="rId14" name="CheckBox17"/>
      </mc:Fallback>
    </mc:AlternateContent>
    <mc:AlternateContent xmlns:mc="http://schemas.openxmlformats.org/markup-compatibility/2006">
      <mc:Choice Requires="x14">
        <control shapeId="2081" r:id="rId16" name="CheckBox16">
          <controlPr autoLine="0" autoPict="0" r:id="rId17">
            <anchor moveWithCells="1">
              <from>
                <xdr:col>0</xdr:col>
                <xdr:colOff>47625</xdr:colOff>
                <xdr:row>54</xdr:row>
                <xdr:rowOff>152400</xdr:rowOff>
              </from>
              <to>
                <xdr:col>0</xdr:col>
                <xdr:colOff>228600</xdr:colOff>
                <xdr:row>56</xdr:row>
                <xdr:rowOff>38100</xdr:rowOff>
              </to>
            </anchor>
          </controlPr>
        </control>
      </mc:Choice>
      <mc:Fallback>
        <control shapeId="2081" r:id="rId16" name="CheckBox16"/>
      </mc:Fallback>
    </mc:AlternateContent>
    <mc:AlternateContent xmlns:mc="http://schemas.openxmlformats.org/markup-compatibility/2006">
      <mc:Choice Requires="x14">
        <control shapeId="2080" r:id="rId18" name="CheckBox15">
          <controlPr autoLine="0" autoPict="0" r:id="rId17">
            <anchor moveWithCells="1">
              <from>
                <xdr:col>0</xdr:col>
                <xdr:colOff>47625</xdr:colOff>
                <xdr:row>51</xdr:row>
                <xdr:rowOff>161925</xdr:rowOff>
              </from>
              <to>
                <xdr:col>0</xdr:col>
                <xdr:colOff>228600</xdr:colOff>
                <xdr:row>53</xdr:row>
                <xdr:rowOff>47625</xdr:rowOff>
              </to>
            </anchor>
          </controlPr>
        </control>
      </mc:Choice>
      <mc:Fallback>
        <control shapeId="2080" r:id="rId18" name="CheckBox15"/>
      </mc:Fallback>
    </mc:AlternateContent>
    <mc:AlternateContent xmlns:mc="http://schemas.openxmlformats.org/markup-compatibility/2006">
      <mc:Choice Requires="x14">
        <control shapeId="2079" r:id="rId19" name="CheckBox14">
          <controlPr autoLine="0" autoPict="0" r:id="rId13">
            <anchor moveWithCells="1">
              <from>
                <xdr:col>0</xdr:col>
                <xdr:colOff>47625</xdr:colOff>
                <xdr:row>48</xdr:row>
                <xdr:rowOff>152400</xdr:rowOff>
              </from>
              <to>
                <xdr:col>0</xdr:col>
                <xdr:colOff>219075</xdr:colOff>
                <xdr:row>50</xdr:row>
                <xdr:rowOff>38100</xdr:rowOff>
              </to>
            </anchor>
          </controlPr>
        </control>
      </mc:Choice>
      <mc:Fallback>
        <control shapeId="2079" r:id="rId19" name="CheckBox14"/>
      </mc:Fallback>
    </mc:AlternateContent>
    <mc:AlternateContent xmlns:mc="http://schemas.openxmlformats.org/markup-compatibility/2006">
      <mc:Choice Requires="x14">
        <control shapeId="2078" r:id="rId20" name="CheckBox13">
          <controlPr autoLine="0" autoPict="0" r:id="rId21">
            <anchor moveWithCells="1">
              <from>
                <xdr:col>0</xdr:col>
                <xdr:colOff>38100</xdr:colOff>
                <xdr:row>45</xdr:row>
                <xdr:rowOff>171450</xdr:rowOff>
              </from>
              <to>
                <xdr:col>0</xdr:col>
                <xdr:colOff>228600</xdr:colOff>
                <xdr:row>47</xdr:row>
                <xdr:rowOff>57150</xdr:rowOff>
              </to>
            </anchor>
          </controlPr>
        </control>
      </mc:Choice>
      <mc:Fallback>
        <control shapeId="2078" r:id="rId20" name="CheckBox13"/>
      </mc:Fallback>
    </mc:AlternateContent>
    <mc:AlternateContent xmlns:mc="http://schemas.openxmlformats.org/markup-compatibility/2006">
      <mc:Choice Requires="x14">
        <control shapeId="2077" r:id="rId22" name="CheckBox12">
          <controlPr autoLine="0" autoPict="0" r:id="rId17">
            <anchor moveWithCells="1">
              <from>
                <xdr:col>0</xdr:col>
                <xdr:colOff>47625</xdr:colOff>
                <xdr:row>42</xdr:row>
                <xdr:rowOff>171450</xdr:rowOff>
              </from>
              <to>
                <xdr:col>0</xdr:col>
                <xdr:colOff>228600</xdr:colOff>
                <xdr:row>44</xdr:row>
                <xdr:rowOff>57150</xdr:rowOff>
              </to>
            </anchor>
          </controlPr>
        </control>
      </mc:Choice>
      <mc:Fallback>
        <control shapeId="2077" r:id="rId22" name="CheckBox12"/>
      </mc:Fallback>
    </mc:AlternateContent>
    <mc:AlternateContent xmlns:mc="http://schemas.openxmlformats.org/markup-compatibility/2006">
      <mc:Choice Requires="x14">
        <control shapeId="2076" r:id="rId23" name="CheckBox11">
          <controlPr autoLine="0" autoPict="0" r:id="rId17">
            <anchor moveWithCells="1">
              <from>
                <xdr:col>0</xdr:col>
                <xdr:colOff>47625</xdr:colOff>
                <xdr:row>39</xdr:row>
                <xdr:rowOff>152400</xdr:rowOff>
              </from>
              <to>
                <xdr:col>0</xdr:col>
                <xdr:colOff>228600</xdr:colOff>
                <xdr:row>41</xdr:row>
                <xdr:rowOff>38100</xdr:rowOff>
              </to>
            </anchor>
          </controlPr>
        </control>
      </mc:Choice>
      <mc:Fallback>
        <control shapeId="2076" r:id="rId23" name="CheckBox11"/>
      </mc:Fallback>
    </mc:AlternateContent>
    <mc:AlternateContent xmlns:mc="http://schemas.openxmlformats.org/markup-compatibility/2006">
      <mc:Choice Requires="x14">
        <control shapeId="2075" r:id="rId24" name="CheckBox10">
          <controlPr autoLine="0" autoPict="0" r:id="rId13">
            <anchor moveWithCells="1">
              <from>
                <xdr:col>0</xdr:col>
                <xdr:colOff>47625</xdr:colOff>
                <xdr:row>36</xdr:row>
                <xdr:rowOff>161925</xdr:rowOff>
              </from>
              <to>
                <xdr:col>0</xdr:col>
                <xdr:colOff>219075</xdr:colOff>
                <xdr:row>38</xdr:row>
                <xdr:rowOff>47625</xdr:rowOff>
              </to>
            </anchor>
          </controlPr>
        </control>
      </mc:Choice>
      <mc:Fallback>
        <control shapeId="2075" r:id="rId24" name="CheckBox10"/>
      </mc:Fallback>
    </mc:AlternateContent>
    <mc:AlternateContent xmlns:mc="http://schemas.openxmlformats.org/markup-compatibility/2006">
      <mc:Choice Requires="x14">
        <control shapeId="2074" r:id="rId25" name="CheckBox9">
          <controlPr autoLine="0" autoPict="0" r:id="rId13">
            <anchor moveWithCells="1">
              <from>
                <xdr:col>0</xdr:col>
                <xdr:colOff>47625</xdr:colOff>
                <xdr:row>33</xdr:row>
                <xdr:rowOff>171450</xdr:rowOff>
              </from>
              <to>
                <xdr:col>0</xdr:col>
                <xdr:colOff>219075</xdr:colOff>
                <xdr:row>35</xdr:row>
                <xdr:rowOff>57150</xdr:rowOff>
              </to>
            </anchor>
          </controlPr>
        </control>
      </mc:Choice>
      <mc:Fallback>
        <control shapeId="2074" r:id="rId25" name="CheckBox9"/>
      </mc:Fallback>
    </mc:AlternateContent>
    <mc:AlternateContent xmlns:mc="http://schemas.openxmlformats.org/markup-compatibility/2006">
      <mc:Choice Requires="x14">
        <control shapeId="2073" r:id="rId26" name="CheckBox8">
          <controlPr autoLine="0" autoPict="0" r:id="rId13">
            <anchor moveWithCells="1">
              <from>
                <xdr:col>0</xdr:col>
                <xdr:colOff>47625</xdr:colOff>
                <xdr:row>30</xdr:row>
                <xdr:rowOff>171450</xdr:rowOff>
              </from>
              <to>
                <xdr:col>0</xdr:col>
                <xdr:colOff>219075</xdr:colOff>
                <xdr:row>32</xdr:row>
                <xdr:rowOff>57150</xdr:rowOff>
              </to>
            </anchor>
          </controlPr>
        </control>
      </mc:Choice>
      <mc:Fallback>
        <control shapeId="2073" r:id="rId26" name="CheckBox8"/>
      </mc:Fallback>
    </mc:AlternateContent>
    <mc:AlternateContent xmlns:mc="http://schemas.openxmlformats.org/markup-compatibility/2006">
      <mc:Choice Requires="x14">
        <control shapeId="2072" r:id="rId27" name="CheckBox7">
          <controlPr autoLine="0" autoPict="0" r:id="rId17">
            <anchor moveWithCells="1">
              <from>
                <xdr:col>0</xdr:col>
                <xdr:colOff>38100</xdr:colOff>
                <xdr:row>27</xdr:row>
                <xdr:rowOff>161925</xdr:rowOff>
              </from>
              <to>
                <xdr:col>0</xdr:col>
                <xdr:colOff>219075</xdr:colOff>
                <xdr:row>29</xdr:row>
                <xdr:rowOff>47625</xdr:rowOff>
              </to>
            </anchor>
          </controlPr>
        </control>
      </mc:Choice>
      <mc:Fallback>
        <control shapeId="2072" r:id="rId27" name="CheckBox7"/>
      </mc:Fallback>
    </mc:AlternateContent>
    <mc:AlternateContent xmlns:mc="http://schemas.openxmlformats.org/markup-compatibility/2006">
      <mc:Choice Requires="x14">
        <control shapeId="2071" r:id="rId28" name="CheckBox6">
          <controlPr autoLine="0" autoPict="0" r:id="rId17">
            <anchor moveWithCells="1">
              <from>
                <xdr:col>0</xdr:col>
                <xdr:colOff>38100</xdr:colOff>
                <xdr:row>24</xdr:row>
                <xdr:rowOff>161925</xdr:rowOff>
              </from>
              <to>
                <xdr:col>0</xdr:col>
                <xdr:colOff>219075</xdr:colOff>
                <xdr:row>26</xdr:row>
                <xdr:rowOff>47625</xdr:rowOff>
              </to>
            </anchor>
          </controlPr>
        </control>
      </mc:Choice>
      <mc:Fallback>
        <control shapeId="2071" r:id="rId28" name="CheckBox6"/>
      </mc:Fallback>
    </mc:AlternateContent>
    <mc:AlternateContent xmlns:mc="http://schemas.openxmlformats.org/markup-compatibility/2006">
      <mc:Choice Requires="x14">
        <control shapeId="2070" r:id="rId29" name="CheckBox5">
          <controlPr autoLine="0" autoPict="0" r:id="rId17">
            <anchor moveWithCells="1">
              <from>
                <xdr:col>0</xdr:col>
                <xdr:colOff>47625</xdr:colOff>
                <xdr:row>21</xdr:row>
                <xdr:rowOff>161925</xdr:rowOff>
              </from>
              <to>
                <xdr:col>0</xdr:col>
                <xdr:colOff>228600</xdr:colOff>
                <xdr:row>23</xdr:row>
                <xdr:rowOff>47625</xdr:rowOff>
              </to>
            </anchor>
          </controlPr>
        </control>
      </mc:Choice>
      <mc:Fallback>
        <control shapeId="2070" r:id="rId29" name="CheckBox5"/>
      </mc:Fallback>
    </mc:AlternateContent>
    <mc:AlternateContent xmlns:mc="http://schemas.openxmlformats.org/markup-compatibility/2006">
      <mc:Choice Requires="x14">
        <control shapeId="2069" r:id="rId30" name="CheckBox4">
          <controlPr autoLine="0" autoPict="0" r:id="rId31">
            <anchor moveWithCells="1">
              <from>
                <xdr:col>0</xdr:col>
                <xdr:colOff>57150</xdr:colOff>
                <xdr:row>18</xdr:row>
                <xdr:rowOff>152400</xdr:rowOff>
              </from>
              <to>
                <xdr:col>0</xdr:col>
                <xdr:colOff>209550</xdr:colOff>
                <xdr:row>20</xdr:row>
                <xdr:rowOff>38100</xdr:rowOff>
              </to>
            </anchor>
          </controlPr>
        </control>
      </mc:Choice>
      <mc:Fallback>
        <control shapeId="2069" r:id="rId30" name="CheckBox4"/>
      </mc:Fallback>
    </mc:AlternateContent>
    <mc:AlternateContent xmlns:mc="http://schemas.openxmlformats.org/markup-compatibility/2006">
      <mc:Choice Requires="x14">
        <control shapeId="2068" r:id="rId32" name="CheckBox3">
          <controlPr autoLine="0" autoPict="0" r:id="rId15">
            <anchor moveWithCells="1">
              <from>
                <xdr:col>0</xdr:col>
                <xdr:colOff>47625</xdr:colOff>
                <xdr:row>15</xdr:row>
                <xdr:rowOff>180975</xdr:rowOff>
              </from>
              <to>
                <xdr:col>0</xdr:col>
                <xdr:colOff>238125</xdr:colOff>
                <xdr:row>17</xdr:row>
                <xdr:rowOff>57150</xdr:rowOff>
              </to>
            </anchor>
          </controlPr>
        </control>
      </mc:Choice>
      <mc:Fallback>
        <control shapeId="2068" r:id="rId32" name="CheckBox3"/>
      </mc:Fallback>
    </mc:AlternateContent>
    <mc:AlternateContent xmlns:mc="http://schemas.openxmlformats.org/markup-compatibility/2006">
      <mc:Choice Requires="x14">
        <control shapeId="2067" r:id="rId33" name="CheckBox1">
          <controlPr autoLine="0" autoPict="0" r:id="rId13">
            <anchor moveWithCells="1">
              <from>
                <xdr:col>0</xdr:col>
                <xdr:colOff>47625</xdr:colOff>
                <xdr:row>9</xdr:row>
                <xdr:rowOff>161925</xdr:rowOff>
              </from>
              <to>
                <xdr:col>0</xdr:col>
                <xdr:colOff>219075</xdr:colOff>
                <xdr:row>11</xdr:row>
                <xdr:rowOff>47625</xdr:rowOff>
              </to>
            </anchor>
          </controlPr>
        </control>
      </mc:Choice>
      <mc:Fallback>
        <control shapeId="2067" r:id="rId33" name="CheckBox1"/>
      </mc:Fallback>
    </mc:AlternateContent>
    <mc:AlternateContent xmlns:mc="http://schemas.openxmlformats.org/markup-compatibility/2006">
      <mc:Choice Requires="x14">
        <control shapeId="2066" r:id="rId34" name="CheckBox2">
          <controlPr autoLine="0" autoPict="0" r:id="rId13">
            <anchor moveWithCells="1">
              <from>
                <xdr:col>0</xdr:col>
                <xdr:colOff>57150</xdr:colOff>
                <xdr:row>12</xdr:row>
                <xdr:rowOff>161925</xdr:rowOff>
              </from>
              <to>
                <xdr:col>0</xdr:col>
                <xdr:colOff>228600</xdr:colOff>
                <xdr:row>14</xdr:row>
                <xdr:rowOff>47625</xdr:rowOff>
              </to>
            </anchor>
          </controlPr>
        </control>
      </mc:Choice>
      <mc:Fallback>
        <control shapeId="2066" r:id="rId34" name="CheckBox2"/>
      </mc:Fallback>
    </mc:AlternateContent>
    <mc:AlternateContent xmlns:mc="http://schemas.openxmlformats.org/markup-compatibility/2006">
      <mc:Choice Requires="x14">
        <control shapeId="2049" r:id="rId35" name="Button 1">
          <controlPr defaultSize="0" print="0" autoFill="0" autoPict="0" macro="[0]!ThisWorkbook.Hypothèses">
            <anchor moveWithCells="1">
              <from>
                <xdr:col>1</xdr:col>
                <xdr:colOff>371475</xdr:colOff>
                <xdr:row>3</xdr:row>
                <xdr:rowOff>123825</xdr:rowOff>
              </from>
              <to>
                <xdr:col>2</xdr:col>
                <xdr:colOff>561975</xdr:colOff>
                <xdr:row>3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36" name="Button 2">
          <controlPr defaultSize="0" print="0" autoFill="0" autoPict="0" macro="[0]!ThisWorkbook.colonne_feuille">
            <anchor moveWithCells="1" sizeWithCells="1">
              <from>
                <xdr:col>1</xdr:col>
                <xdr:colOff>228600</xdr:colOff>
                <xdr:row>1</xdr:row>
                <xdr:rowOff>114300</xdr:rowOff>
              </from>
              <to>
                <xdr:col>2</xdr:col>
                <xdr:colOff>495300</xdr:colOff>
                <xdr:row>1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37" name="Button 3">
          <controlPr defaultSize="0" print="0" autoFill="0" autoPict="0" macro="[0]!ThisWorkbook.effacer_Donnees">
            <anchor moveWithCells="1" sizeWithCells="1">
              <from>
                <xdr:col>1</xdr:col>
                <xdr:colOff>247650</xdr:colOff>
                <xdr:row>0</xdr:row>
                <xdr:rowOff>57150</xdr:rowOff>
              </from>
              <to>
                <xdr:col>2</xdr:col>
                <xdr:colOff>247650</xdr:colOff>
                <xdr:row>0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38" name="Button 4">
          <controlPr defaultSize="0" print="0" autoFill="0" autoPict="0" macro="[0]!ThisWorkbook.Colonne_Unique">
            <anchor moveWithCells="1" sizeWithCells="1">
              <from>
                <xdr:col>2</xdr:col>
                <xdr:colOff>638175</xdr:colOff>
                <xdr:row>1</xdr:row>
                <xdr:rowOff>123825</xdr:rowOff>
              </from>
              <to>
                <xdr:col>2</xdr:col>
                <xdr:colOff>857250</xdr:colOff>
                <xdr:row>1</xdr:row>
                <xdr:rowOff>333375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39" name="Button 5">
          <controlPr defaultSize="0" print="0" autoFill="0" autoPict="0" macro="[0]!ThisWorkbook.MAJ_Valeurs">
            <anchor moveWithCells="1" sizeWithCells="1">
              <from>
                <xdr:col>3</xdr:col>
                <xdr:colOff>981075</xdr:colOff>
                <xdr:row>3</xdr:row>
                <xdr:rowOff>133350</xdr:rowOff>
              </from>
              <to>
                <xdr:col>4</xdr:col>
                <xdr:colOff>457200</xdr:colOff>
                <xdr:row>3</xdr:row>
                <xdr:rowOff>428625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40" name="Button 8">
          <controlPr defaultSize="0" print="0" autoFill="0" autoPict="0" macro="[0]!ThisWorkbook.Titre">
            <anchor moveWithCells="1" sizeWithCells="1">
              <from>
                <xdr:col>6</xdr:col>
                <xdr:colOff>76200</xdr:colOff>
                <xdr:row>2</xdr:row>
                <xdr:rowOff>19050</xdr:rowOff>
              </from>
              <to>
                <xdr:col>6</xdr:col>
                <xdr:colOff>942975</xdr:colOff>
                <xdr:row>2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41" name="Button 17">
          <controlPr defaultSize="0" print="0" autoFill="0" autoPict="0" macro="[0]!Feuil1.Bouton17_Cliquer">
            <anchor moveWithCells="1" sizeWithCells="1">
              <from>
                <xdr:col>2</xdr:col>
                <xdr:colOff>571500</xdr:colOff>
                <xdr:row>8</xdr:row>
                <xdr:rowOff>47625</xdr:rowOff>
              </from>
              <to>
                <xdr:col>3</xdr:col>
                <xdr:colOff>762000</xdr:colOff>
                <xdr:row>8</xdr:row>
                <xdr:rowOff>333375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9" r:id="rId42" name="Button 41">
          <controlPr defaultSize="0" print="0" autoFill="0" autoPict="0" macro="[0]!ThisWorkbook.RECAP">
            <anchor moveWithCells="1" sizeWithCells="1">
              <from>
                <xdr:col>3</xdr:col>
                <xdr:colOff>1571625</xdr:colOff>
                <xdr:row>1</xdr:row>
                <xdr:rowOff>47625</xdr:rowOff>
              </from>
              <to>
                <xdr:col>4</xdr:col>
                <xdr:colOff>714375</xdr:colOff>
                <xdr:row>1</xdr:row>
                <xdr:rowOff>285750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D375"/>
  <sheetViews>
    <sheetView view="pageBreakPreview" zoomScaleNormal="100" zoomScaleSheetLayoutView="100" workbookViewId="0">
      <selection activeCell="H121" sqref="H121"/>
    </sheetView>
  </sheetViews>
  <sheetFormatPr baseColWidth="10" defaultRowHeight="15" x14ac:dyDescent="0.25"/>
  <cols>
    <col min="1" max="1" width="5.140625" style="28" customWidth="1"/>
    <col min="2" max="2" width="8.85546875" style="4" customWidth="1"/>
    <col min="3" max="3" width="11.42578125" style="4"/>
    <col min="4" max="4" width="7.42578125" style="4" customWidth="1"/>
    <col min="5" max="6" width="11.42578125" style="4"/>
    <col min="7" max="7" width="9.7109375" style="4" customWidth="1"/>
    <col min="8" max="8" width="12.5703125" style="4" customWidth="1"/>
    <col min="9" max="9" width="12.85546875" style="4" customWidth="1"/>
    <col min="10" max="10" width="13.28515625" style="4" customWidth="1"/>
    <col min="11" max="11" width="11.42578125" style="4" customWidth="1"/>
    <col min="12" max="12" width="5.85546875" style="4" customWidth="1"/>
    <col min="13" max="13" width="9.85546875" style="4" customWidth="1"/>
    <col min="14" max="14" width="10.5703125" style="4" customWidth="1"/>
    <col min="15" max="15" width="15.5703125" style="4" customWidth="1"/>
    <col min="16" max="16" width="16.7109375" style="4" customWidth="1"/>
    <col min="17" max="17" width="16.140625" style="4" customWidth="1"/>
    <col min="18" max="18" width="14.140625" style="4" customWidth="1"/>
    <col min="19" max="19" width="11.42578125" style="4"/>
    <col min="20" max="20" width="42.5703125" style="4" customWidth="1"/>
    <col min="21" max="21" width="12.7109375" style="4" customWidth="1"/>
    <col min="22" max="22" width="12.85546875" style="4" customWidth="1"/>
    <col min="23" max="27" width="11.42578125" style="4"/>
    <col min="28" max="31" width="17.140625" style="4" customWidth="1"/>
    <col min="32" max="16384" width="11.42578125" style="4"/>
  </cols>
  <sheetData>
    <row r="1" spans="2:17" x14ac:dyDescent="0.25"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</row>
    <row r="2" spans="2:17" ht="18.75" x14ac:dyDescent="0.25">
      <c r="C2" s="130"/>
      <c r="D2" s="130"/>
      <c r="E2" s="130"/>
      <c r="F2" s="1075" t="s">
        <v>259</v>
      </c>
      <c r="G2" s="1075"/>
      <c r="H2" s="1075"/>
      <c r="I2" s="1075"/>
      <c r="J2" s="1075"/>
      <c r="K2" s="1075"/>
      <c r="L2" s="1075"/>
      <c r="M2" s="1075"/>
      <c r="N2" s="1075"/>
      <c r="O2" s="1075"/>
      <c r="P2" s="1075"/>
    </row>
    <row r="3" spans="2:17" x14ac:dyDescent="0.25"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</row>
    <row r="4" spans="2:17" x14ac:dyDescent="0.25">
      <c r="C4" s="130"/>
      <c r="D4" s="130"/>
      <c r="E4" s="130"/>
      <c r="F4" s="130"/>
      <c r="G4" s="130"/>
      <c r="H4" s="130"/>
      <c r="I4" s="130"/>
      <c r="J4" s="130"/>
      <c r="K4" s="130"/>
      <c r="L4" s="130"/>
      <c r="M4" s="130"/>
      <c r="N4" s="130"/>
      <c r="O4" s="130"/>
      <c r="P4" s="130"/>
    </row>
    <row r="5" spans="2:17" x14ac:dyDescent="0.25">
      <c r="C5" s="130"/>
      <c r="D5" s="130"/>
      <c r="E5" s="130"/>
      <c r="F5" s="130"/>
      <c r="G5" s="130"/>
      <c r="H5" s="130"/>
      <c r="I5" s="130"/>
      <c r="J5" s="130"/>
      <c r="K5" s="130"/>
      <c r="L5" s="130"/>
      <c r="M5" s="508"/>
      <c r="N5" s="130"/>
      <c r="O5" s="130"/>
      <c r="P5" s="130"/>
    </row>
    <row r="6" spans="2:17" ht="20.25" customHeight="1" x14ac:dyDescent="0.25">
      <c r="C6" s="130"/>
      <c r="D6" s="130"/>
      <c r="E6" s="130"/>
      <c r="F6" s="130"/>
      <c r="G6" s="1094">
        <v>0</v>
      </c>
      <c r="H6" s="1094"/>
      <c r="I6" s="1155">
        <v>0</v>
      </c>
      <c r="J6" s="1155"/>
      <c r="K6" s="1155"/>
      <c r="L6" s="1155"/>
      <c r="M6" s="508"/>
      <c r="N6" s="130"/>
      <c r="O6" s="130"/>
      <c r="P6" s="130"/>
    </row>
    <row r="7" spans="2:17" x14ac:dyDescent="0.25"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30"/>
      <c r="P7" s="130"/>
    </row>
    <row r="8" spans="2:17" ht="15.75" thickBot="1" x14ac:dyDescent="0.3"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30"/>
      <c r="P8" s="130"/>
    </row>
    <row r="9" spans="2:17" ht="31.5" customHeight="1" thickBot="1" x14ac:dyDescent="0.3">
      <c r="B9" s="1058" t="s">
        <v>0</v>
      </c>
      <c r="C9" s="1059"/>
      <c r="D9" s="1059"/>
      <c r="E9" s="1059"/>
      <c r="F9" s="1060"/>
      <c r="G9" s="1058" t="s">
        <v>1</v>
      </c>
      <c r="H9" s="1059"/>
      <c r="I9" s="1059"/>
      <c r="J9" s="1059"/>
      <c r="K9" s="1059"/>
      <c r="L9" s="1060"/>
      <c r="M9" s="1058" t="s">
        <v>2</v>
      </c>
      <c r="N9" s="1059"/>
      <c r="O9" s="1059"/>
      <c r="P9" s="1060"/>
    </row>
    <row r="10" spans="2:17" ht="15" customHeight="1" x14ac:dyDescent="0.25">
      <c r="B10" s="976" t="s">
        <v>342</v>
      </c>
      <c r="C10" s="977"/>
      <c r="D10" s="977"/>
      <c r="E10" s="952"/>
      <c r="F10" s="953"/>
      <c r="G10" s="960" t="s">
        <v>265</v>
      </c>
      <c r="H10" s="961"/>
      <c r="I10" s="961"/>
      <c r="J10" s="961"/>
      <c r="K10" s="1078"/>
      <c r="L10" s="1079"/>
      <c r="M10" s="976" t="s">
        <v>69</v>
      </c>
      <c r="N10" s="977"/>
      <c r="O10" s="978">
        <f>O212</f>
        <v>0</v>
      </c>
      <c r="P10" s="979"/>
    </row>
    <row r="11" spans="2:17" ht="5.25" customHeight="1" x14ac:dyDescent="0.25">
      <c r="B11" s="965"/>
      <c r="C11" s="966"/>
      <c r="D11" s="966"/>
      <c r="E11" s="954"/>
      <c r="F11" s="955"/>
      <c r="G11" s="969"/>
      <c r="H11" s="970"/>
      <c r="I11" s="970"/>
      <c r="J11" s="970"/>
      <c r="K11" s="20"/>
      <c r="L11" s="21"/>
      <c r="M11" s="965"/>
      <c r="N11" s="966"/>
      <c r="O11" s="980"/>
      <c r="P11" s="981"/>
    </row>
    <row r="12" spans="2:17" ht="15" customHeight="1" x14ac:dyDescent="0.25">
      <c r="B12" s="965"/>
      <c r="C12" s="966"/>
      <c r="D12" s="966"/>
      <c r="E12" s="954"/>
      <c r="F12" s="955"/>
      <c r="G12" s="1038" t="s">
        <v>3</v>
      </c>
      <c r="H12" s="1039"/>
      <c r="I12" s="1039"/>
      <c r="J12" s="1039"/>
      <c r="K12" s="1142"/>
      <c r="L12" s="1143"/>
      <c r="M12" s="965"/>
      <c r="N12" s="966"/>
      <c r="O12" s="980"/>
      <c r="P12" s="981"/>
    </row>
    <row r="13" spans="2:17" ht="5.25" customHeight="1" x14ac:dyDescent="0.25">
      <c r="B13" s="1102"/>
      <c r="C13" s="1103"/>
      <c r="D13" s="1103"/>
      <c r="E13" s="966"/>
      <c r="F13" s="966"/>
      <c r="G13" s="969"/>
      <c r="H13" s="970"/>
      <c r="I13" s="970"/>
      <c r="J13" s="970"/>
      <c r="K13" s="20"/>
      <c r="L13" s="21"/>
      <c r="M13" s="965"/>
      <c r="N13" s="966"/>
      <c r="O13" s="329"/>
      <c r="P13" s="330"/>
    </row>
    <row r="14" spans="2:17" ht="15" customHeight="1" x14ac:dyDescent="0.25">
      <c r="B14" s="965" t="s">
        <v>473</v>
      </c>
      <c r="C14" s="966"/>
      <c r="D14" s="966"/>
      <c r="E14" s="982">
        <f ca="1">TODAY()</f>
        <v>42865</v>
      </c>
      <c r="F14" s="983"/>
      <c r="G14" s="965" t="s">
        <v>5</v>
      </c>
      <c r="H14" s="966"/>
      <c r="I14" s="966"/>
      <c r="J14" s="966"/>
      <c r="K14" s="967"/>
      <c r="L14" s="968"/>
      <c r="M14" s="58"/>
      <c r="N14" s="59"/>
      <c r="O14" s="59"/>
      <c r="P14" s="457"/>
    </row>
    <row r="15" spans="2:17" ht="5.25" customHeight="1" x14ac:dyDescent="0.25">
      <c r="B15" s="965"/>
      <c r="C15" s="966"/>
      <c r="D15" s="966"/>
      <c r="E15" s="984"/>
      <c r="F15" s="983"/>
      <c r="G15" s="969"/>
      <c r="H15" s="970"/>
      <c r="I15" s="970"/>
      <c r="J15" s="970"/>
      <c r="K15" s="20"/>
      <c r="L15" s="21"/>
      <c r="M15" s="114"/>
      <c r="N15" s="112"/>
      <c r="O15" s="112"/>
      <c r="P15" s="457"/>
      <c r="Q15" s="59"/>
    </row>
    <row r="16" spans="2:17" ht="15.75" x14ac:dyDescent="0.25">
      <c r="B16" s="965"/>
      <c r="C16" s="966"/>
      <c r="D16" s="966"/>
      <c r="E16" s="984"/>
      <c r="F16" s="983"/>
      <c r="G16" s="965" t="s">
        <v>161</v>
      </c>
      <c r="H16" s="966"/>
      <c r="I16" s="966"/>
      <c r="J16" s="966"/>
      <c r="K16" s="1076"/>
      <c r="L16" s="1077"/>
      <c r="M16" s="1038" t="s">
        <v>6</v>
      </c>
      <c r="N16" s="1039"/>
      <c r="O16" s="980">
        <f>O214</f>
        <v>0</v>
      </c>
      <c r="P16" s="981"/>
    </row>
    <row r="17" spans="2:17" ht="5.25" customHeight="1" x14ac:dyDescent="0.25">
      <c r="B17" s="1102"/>
      <c r="C17" s="1103"/>
      <c r="D17" s="1103"/>
      <c r="E17" s="966"/>
      <c r="F17" s="966"/>
      <c r="G17" s="969"/>
      <c r="H17" s="970"/>
      <c r="I17" s="970"/>
      <c r="J17" s="970"/>
      <c r="K17" s="20"/>
      <c r="L17" s="21"/>
      <c r="M17" s="1038"/>
      <c r="N17" s="1039"/>
      <c r="O17" s="980"/>
      <c r="P17" s="981"/>
    </row>
    <row r="18" spans="2:17" ht="15.75" customHeight="1" thickBot="1" x14ac:dyDescent="0.3">
      <c r="B18" s="1112"/>
      <c r="C18" s="1113"/>
      <c r="D18" s="1113"/>
      <c r="E18" s="974"/>
      <c r="F18" s="974"/>
      <c r="G18" s="1112" t="s">
        <v>266</v>
      </c>
      <c r="H18" s="1113"/>
      <c r="I18" s="1113"/>
      <c r="J18" s="1113"/>
      <c r="K18" s="1082"/>
      <c r="L18" s="1083"/>
      <c r="M18" s="1126"/>
      <c r="N18" s="1127"/>
      <c r="O18" s="1124"/>
      <c r="P18" s="1125"/>
    </row>
    <row r="19" spans="2:17" ht="101.25" customHeight="1" thickBot="1" x14ac:dyDescent="0.3"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6"/>
    </row>
    <row r="20" spans="2:17" ht="29.25" customHeight="1" thickBot="1" x14ac:dyDescent="0.3">
      <c r="B20" s="1144" t="s">
        <v>8</v>
      </c>
      <c r="C20" s="1145"/>
      <c r="D20" s="1145"/>
      <c r="E20" s="1145"/>
      <c r="F20" s="1145"/>
      <c r="G20" s="1145"/>
      <c r="H20" s="1145"/>
      <c r="I20" s="1145"/>
      <c r="J20" s="1145"/>
      <c r="K20" s="1145"/>
      <c r="L20" s="1145"/>
      <c r="M20" s="1145"/>
      <c r="N20" s="1145"/>
      <c r="O20" s="1145"/>
      <c r="P20" s="1146"/>
    </row>
    <row r="21" spans="2:17" x14ac:dyDescent="0.25">
      <c r="B21" s="1110"/>
      <c r="C21" s="1111"/>
      <c r="D21" s="5"/>
      <c r="E21" s="1087" t="s">
        <v>13</v>
      </c>
      <c r="F21" s="1087"/>
      <c r="G21" s="5"/>
      <c r="H21" s="1087" t="s">
        <v>12</v>
      </c>
      <c r="I21" s="1088"/>
      <c r="J21" s="138"/>
      <c r="K21" s="138"/>
      <c r="L21" s="138"/>
      <c r="M21" s="138"/>
      <c r="N21" s="138"/>
      <c r="O21" s="138"/>
      <c r="P21" s="27"/>
    </row>
    <row r="22" spans="2:17" ht="5.25" customHeight="1" x14ac:dyDescent="0.25">
      <c r="B22" s="17"/>
      <c r="C22" s="129"/>
      <c r="D22" s="129"/>
      <c r="E22" s="129"/>
      <c r="F22" s="139"/>
      <c r="G22" s="139"/>
      <c r="H22" s="130"/>
      <c r="I22" s="10"/>
      <c r="J22" s="130"/>
      <c r="K22" s="20"/>
      <c r="L22" s="20"/>
      <c r="M22" s="22"/>
      <c r="N22" s="22"/>
      <c r="O22" s="22"/>
      <c r="P22" s="7"/>
    </row>
    <row r="23" spans="2:17" ht="16.5" hidden="1" customHeight="1" x14ac:dyDescent="0.25">
      <c r="B23" s="17"/>
      <c r="C23" s="349"/>
      <c r="D23" s="349"/>
      <c r="E23" s="349"/>
      <c r="F23" s="351"/>
      <c r="G23" s="351"/>
      <c r="H23" s="350"/>
      <c r="I23" s="10"/>
      <c r="J23" s="350"/>
      <c r="K23" s="20"/>
      <c r="L23" s="20"/>
      <c r="M23" s="22"/>
      <c r="N23" s="22"/>
      <c r="O23" s="22"/>
      <c r="P23" s="7"/>
    </row>
    <row r="24" spans="2:17" ht="16.5" hidden="1" customHeight="1" x14ac:dyDescent="0.25">
      <c r="B24" s="17"/>
      <c r="C24" s="349"/>
      <c r="D24" s="349"/>
      <c r="E24" s="349"/>
      <c r="F24" s="351"/>
      <c r="G24" s="351"/>
      <c r="H24" s="350"/>
      <c r="I24" s="10"/>
      <c r="J24" s="350"/>
      <c r="K24" s="20"/>
      <c r="L24" s="20"/>
      <c r="M24" s="22"/>
      <c r="N24" s="22"/>
      <c r="O24" s="22"/>
      <c r="P24" s="7"/>
    </row>
    <row r="25" spans="2:17" ht="16.5" hidden="1" customHeight="1" x14ac:dyDescent="0.25">
      <c r="B25" s="17"/>
      <c r="C25" s="349"/>
      <c r="D25" s="349"/>
      <c r="E25" s="349"/>
      <c r="F25" s="351"/>
      <c r="G25" s="351"/>
      <c r="H25" s="350"/>
      <c r="I25" s="10"/>
      <c r="J25" s="350"/>
      <c r="K25" s="20"/>
      <c r="L25" s="20"/>
      <c r="M25" s="22"/>
      <c r="N25" s="22"/>
      <c r="O25" s="22"/>
      <c r="P25" s="7"/>
    </row>
    <row r="26" spans="2:17" ht="17.25" customHeight="1" x14ac:dyDescent="0.25">
      <c r="B26" s="1099" t="s">
        <v>11</v>
      </c>
      <c r="C26" s="1093"/>
      <c r="D26" s="1093"/>
      <c r="E26" s="1084">
        <f>H68+H70+H72+H74+H76+H78+H80+H82+H84+H86+H88+H90+H92+H94+H96+H98+H100+H102</f>
        <v>0</v>
      </c>
      <c r="F26" s="1084"/>
      <c r="G26" s="1"/>
      <c r="H26" s="1089">
        <f>IF(H59&gt;0,E26/H59,0)</f>
        <v>0</v>
      </c>
      <c r="I26" s="1090"/>
      <c r="J26" s="1099" t="s">
        <v>17</v>
      </c>
      <c r="K26" s="1093"/>
      <c r="L26" s="1093"/>
      <c r="M26" s="1098">
        <f>H59</f>
        <v>0</v>
      </c>
      <c r="N26" s="1098"/>
      <c r="O26" s="1098"/>
      <c r="P26" s="7"/>
    </row>
    <row r="27" spans="2:17" ht="17.25" customHeight="1" x14ac:dyDescent="0.25">
      <c r="B27" s="1099"/>
      <c r="C27" s="1093"/>
      <c r="D27" s="1093"/>
      <c r="E27" s="1095">
        <f>I68+I70+I72+I74+I76+I78+I80+I82+I84+I86+I88+I90+I92+I94+I96+I98+I100+I102</f>
        <v>0</v>
      </c>
      <c r="F27" s="1095"/>
      <c r="G27" s="1"/>
      <c r="H27" s="1096">
        <f>IF(H59&gt;0,E27/H59,0)</f>
        <v>0</v>
      </c>
      <c r="I27" s="1097"/>
      <c r="J27" s="1099"/>
      <c r="K27" s="1093"/>
      <c r="L27" s="1093"/>
      <c r="M27" s="1098"/>
      <c r="N27" s="1098"/>
      <c r="O27" s="1098"/>
      <c r="P27" s="7"/>
    </row>
    <row r="28" spans="2:17" ht="5.25" customHeight="1" x14ac:dyDescent="0.25">
      <c r="B28" s="17"/>
      <c r="C28" s="156"/>
      <c r="D28" s="156"/>
      <c r="E28" s="156"/>
      <c r="F28" s="157"/>
      <c r="G28" s="157"/>
      <c r="H28" s="155"/>
      <c r="I28" s="10"/>
      <c r="J28" s="155"/>
      <c r="K28" s="20"/>
      <c r="L28" s="20"/>
      <c r="M28" s="22"/>
      <c r="N28" s="22"/>
      <c r="O28" s="22"/>
      <c r="P28" s="7"/>
    </row>
    <row r="29" spans="2:17" ht="17.25" x14ac:dyDescent="0.3">
      <c r="B29" s="1179" t="s">
        <v>10</v>
      </c>
      <c r="C29" s="1180"/>
      <c r="D29" s="1180"/>
      <c r="E29" s="1085">
        <f>H128+H126+H140</f>
        <v>0</v>
      </c>
      <c r="F29" s="1085"/>
      <c r="G29" s="6"/>
      <c r="H29" s="1091" t="e">
        <f>(E29/H59)</f>
        <v>#DIV/0!</v>
      </c>
      <c r="I29" s="1092"/>
      <c r="J29" s="1093" t="s">
        <v>15</v>
      </c>
      <c r="K29" s="1093"/>
      <c r="L29" s="1093"/>
      <c r="M29" s="973">
        <f>IF(I285&gt;0,K285/I285,0)</f>
        <v>0</v>
      </c>
      <c r="N29" s="973"/>
      <c r="O29" s="973"/>
      <c r="P29" s="7"/>
    </row>
    <row r="30" spans="2:17" ht="5.25" customHeight="1" x14ac:dyDescent="0.25">
      <c r="B30" s="17"/>
      <c r="C30" s="129"/>
      <c r="D30" s="129"/>
      <c r="E30" s="129"/>
      <c r="F30" s="139"/>
      <c r="G30" s="139"/>
      <c r="H30" s="130"/>
      <c r="I30" s="10"/>
      <c r="J30" s="130"/>
      <c r="K30" s="20"/>
      <c r="L30" s="20"/>
      <c r="M30" s="22"/>
      <c r="N30" s="22"/>
      <c r="O30" s="22"/>
      <c r="P30" s="7"/>
    </row>
    <row r="31" spans="2:17" ht="17.25" x14ac:dyDescent="0.3">
      <c r="B31" s="1179" t="s">
        <v>9</v>
      </c>
      <c r="C31" s="1180"/>
      <c r="D31" s="1180"/>
      <c r="E31" s="1085">
        <f>H143+H147+H145</f>
        <v>0</v>
      </c>
      <c r="F31" s="1085"/>
      <c r="G31" s="6"/>
      <c r="H31" s="1091">
        <f>IF(H59&gt;0,E31/H59,0)</f>
        <v>0</v>
      </c>
      <c r="I31" s="1092"/>
      <c r="J31" s="1093" t="s">
        <v>16</v>
      </c>
      <c r="K31" s="1093"/>
      <c r="L31" s="1093"/>
      <c r="M31" s="962">
        <f>I352</f>
        <v>3</v>
      </c>
      <c r="N31" s="962"/>
      <c r="O31" s="962"/>
      <c r="P31" s="7"/>
    </row>
    <row r="32" spans="2:17" ht="5.25" customHeight="1" x14ac:dyDescent="0.25">
      <c r="B32" s="17"/>
      <c r="C32" s="129"/>
      <c r="D32" s="129"/>
      <c r="E32" s="129"/>
      <c r="F32" s="139"/>
      <c r="G32" s="139"/>
      <c r="H32" s="130"/>
      <c r="I32" s="10"/>
      <c r="J32" s="130"/>
      <c r="K32" s="20"/>
      <c r="L32" s="20"/>
      <c r="M32" s="22"/>
      <c r="N32" s="22"/>
      <c r="O32" s="22"/>
      <c r="P32" s="7"/>
    </row>
    <row r="33" spans="2:16" ht="18" thickBot="1" x14ac:dyDescent="0.35">
      <c r="B33" s="1177" t="s">
        <v>162</v>
      </c>
      <c r="C33" s="1178"/>
      <c r="D33" s="1178"/>
      <c r="E33" s="1086">
        <f>H150+H154+H160+H166</f>
        <v>0</v>
      </c>
      <c r="F33" s="1086"/>
      <c r="G33" s="8"/>
      <c r="H33" s="1080">
        <f>IF(H59&gt;0,E33/H59,0)</f>
        <v>0</v>
      </c>
      <c r="I33" s="1081"/>
      <c r="J33" s="964" t="s">
        <v>14</v>
      </c>
      <c r="K33" s="964"/>
      <c r="L33" s="964"/>
      <c r="M33" s="963">
        <f>N352</f>
        <v>0</v>
      </c>
      <c r="N33" s="963"/>
      <c r="O33" s="963"/>
      <c r="P33" s="9"/>
    </row>
    <row r="34" spans="2:16" ht="101.25" customHeight="1" thickBot="1" x14ac:dyDescent="0.3"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</row>
    <row r="35" spans="2:16" ht="41.25" customHeight="1" thickBot="1" x14ac:dyDescent="0.3">
      <c r="B35" s="1106" t="s">
        <v>20</v>
      </c>
      <c r="C35" s="1107"/>
      <c r="D35" s="1107"/>
      <c r="E35" s="1107"/>
      <c r="F35" s="1107"/>
      <c r="G35" s="1107"/>
      <c r="H35" s="1107"/>
      <c r="I35" s="1108"/>
      <c r="J35" s="1144" t="s">
        <v>31</v>
      </c>
      <c r="K35" s="1145"/>
      <c r="L35" s="1145"/>
      <c r="M35" s="1145"/>
      <c r="N35" s="1145"/>
      <c r="O35" s="1145"/>
      <c r="P35" s="1146"/>
    </row>
    <row r="36" spans="2:16" ht="16.5" customHeight="1" x14ac:dyDescent="0.25">
      <c r="B36" s="1104" t="s">
        <v>23</v>
      </c>
      <c r="C36" s="1105"/>
      <c r="D36" s="1105"/>
      <c r="E36" s="1105"/>
      <c r="F36" s="1109">
        <f>IF(H59&gt;0,O229/(60*H59*K10),0)</f>
        <v>0</v>
      </c>
      <c r="G36" s="1109"/>
      <c r="H36" s="15" t="s">
        <v>21</v>
      </c>
      <c r="I36" s="93">
        <f>IF(F36&gt;0,F36/($K$12),0)</f>
        <v>0</v>
      </c>
      <c r="J36" s="54"/>
      <c r="K36" s="54"/>
      <c r="L36" s="54"/>
      <c r="M36" s="54"/>
      <c r="N36" s="54"/>
      <c r="O36" s="54"/>
      <c r="P36" s="67"/>
    </row>
    <row r="37" spans="2:16" ht="6" customHeight="1" x14ac:dyDescent="0.25">
      <c r="B37" s="17"/>
      <c r="C37" s="12"/>
      <c r="D37" s="12"/>
      <c r="E37" s="12"/>
      <c r="F37" s="13"/>
      <c r="G37" s="13"/>
      <c r="H37" s="11"/>
      <c r="I37" s="94"/>
      <c r="J37" s="30"/>
      <c r="K37" s="47"/>
      <c r="L37" s="47"/>
      <c r="M37" s="47"/>
      <c r="N37" s="47"/>
      <c r="O37" s="47"/>
      <c r="P37" s="71"/>
    </row>
    <row r="38" spans="2:16" ht="16.5" customHeight="1" x14ac:dyDescent="0.25">
      <c r="B38" s="971" t="s">
        <v>24</v>
      </c>
      <c r="C38" s="972"/>
      <c r="D38" s="972"/>
      <c r="E38" s="972"/>
      <c r="F38" s="975">
        <f>IF(H59&gt;0,O238/(60*H59*K10),0)</f>
        <v>0</v>
      </c>
      <c r="G38" s="975"/>
      <c r="H38" s="11" t="s">
        <v>21</v>
      </c>
      <c r="I38" s="94">
        <f t="shared" ref="I38:I48" si="0">IF(F38&gt;0,F38/($K$12),0)</f>
        <v>0</v>
      </c>
      <c r="J38" s="1163" t="s">
        <v>33</v>
      </c>
      <c r="K38" s="1163"/>
      <c r="L38" s="282">
        <f>H59</f>
        <v>0</v>
      </c>
      <c r="M38" s="1039" t="s">
        <v>325</v>
      </c>
      <c r="N38" s="1039"/>
      <c r="O38" s="954">
        <f>E10</f>
        <v>0</v>
      </c>
      <c r="P38" s="955"/>
    </row>
    <row r="39" spans="2:16" ht="6" customHeight="1" x14ac:dyDescent="0.25">
      <c r="B39" s="17"/>
      <c r="C39" s="12"/>
      <c r="D39" s="12"/>
      <c r="E39" s="12"/>
      <c r="F39" s="13"/>
      <c r="G39" s="13"/>
      <c r="H39" s="11"/>
      <c r="I39" s="94"/>
      <c r="J39" s="30"/>
      <c r="K39" s="30"/>
      <c r="L39" s="1"/>
      <c r="M39" s="1"/>
      <c r="N39" s="1"/>
      <c r="O39" s="3"/>
      <c r="P39" s="71"/>
    </row>
    <row r="40" spans="2:16" ht="16.5" customHeight="1" x14ac:dyDescent="0.25">
      <c r="B40" s="971" t="s">
        <v>25</v>
      </c>
      <c r="C40" s="972"/>
      <c r="D40" s="972"/>
      <c r="E40" s="972"/>
      <c r="F40" s="975">
        <f>IF(H59&gt;0,O257/(60*H59*K10),0)</f>
        <v>0</v>
      </c>
      <c r="G40" s="975"/>
      <c r="H40" s="11" t="s">
        <v>21</v>
      </c>
      <c r="I40" s="94">
        <f t="shared" si="0"/>
        <v>0</v>
      </c>
      <c r="J40" s="91"/>
      <c r="K40" s="14"/>
      <c r="L40" s="1"/>
      <c r="M40" s="1"/>
      <c r="N40" s="1"/>
      <c r="O40" s="3"/>
      <c r="P40" s="16"/>
    </row>
    <row r="41" spans="2:16" ht="6" customHeight="1" x14ac:dyDescent="0.25">
      <c r="B41" s="17"/>
      <c r="C41" s="12"/>
      <c r="D41" s="12"/>
      <c r="E41" s="12"/>
      <c r="F41" s="13"/>
      <c r="G41" s="13"/>
      <c r="H41" s="11"/>
      <c r="I41" s="94"/>
      <c r="J41" s="30"/>
      <c r="K41" s="29"/>
      <c r="L41" s="1"/>
      <c r="M41" s="1"/>
      <c r="N41" s="1"/>
      <c r="O41" s="3"/>
      <c r="P41" s="71"/>
    </row>
    <row r="42" spans="2:16" ht="16.5" customHeight="1" thickBot="1" x14ac:dyDescent="0.3">
      <c r="B42" s="971" t="s">
        <v>26</v>
      </c>
      <c r="C42" s="972"/>
      <c r="D42" s="972"/>
      <c r="E42" s="972"/>
      <c r="F42" s="975">
        <f>IF(H59&gt;0,O264/(60*H59*K10),0)</f>
        <v>0</v>
      </c>
      <c r="G42" s="975"/>
      <c r="H42" s="11" t="s">
        <v>21</v>
      </c>
      <c r="I42" s="94">
        <f t="shared" si="0"/>
        <v>0</v>
      </c>
      <c r="J42" s="92"/>
      <c r="K42" s="23"/>
      <c r="L42" s="24"/>
      <c r="M42" s="24"/>
      <c r="N42" s="24"/>
      <c r="O42" s="25"/>
      <c r="P42" s="26"/>
    </row>
    <row r="43" spans="2:16" ht="6" customHeight="1" x14ac:dyDescent="0.25">
      <c r="B43" s="17"/>
      <c r="C43" s="12"/>
      <c r="D43" s="12"/>
      <c r="E43" s="12"/>
      <c r="F43" s="13"/>
      <c r="G43" s="13"/>
      <c r="H43" s="11"/>
      <c r="I43" s="94"/>
      <c r="J43" s="1106" t="s">
        <v>32</v>
      </c>
      <c r="K43" s="1107"/>
      <c r="L43" s="1107"/>
      <c r="M43" s="1107"/>
      <c r="N43" s="1107"/>
      <c r="O43" s="1107"/>
      <c r="P43" s="1108"/>
    </row>
    <row r="44" spans="2:16" ht="16.5" customHeight="1" thickBot="1" x14ac:dyDescent="0.3">
      <c r="B44" s="971" t="s">
        <v>27</v>
      </c>
      <c r="C44" s="972"/>
      <c r="D44" s="972"/>
      <c r="E44" s="972"/>
      <c r="F44" s="975">
        <f>IF(H59&gt;0,O271/(60*H59*K10),0)</f>
        <v>0</v>
      </c>
      <c r="G44" s="975"/>
      <c r="H44" s="11" t="s">
        <v>21</v>
      </c>
      <c r="I44" s="94">
        <f t="shared" si="0"/>
        <v>0</v>
      </c>
      <c r="J44" s="1160"/>
      <c r="K44" s="1161"/>
      <c r="L44" s="1161"/>
      <c r="M44" s="1161"/>
      <c r="N44" s="1161"/>
      <c r="O44" s="1161"/>
      <c r="P44" s="1162"/>
    </row>
    <row r="45" spans="2:16" ht="6" customHeight="1" x14ac:dyDescent="0.25">
      <c r="B45" s="17"/>
      <c r="C45" s="12"/>
      <c r="D45" s="12"/>
      <c r="E45" s="12"/>
      <c r="F45" s="13"/>
      <c r="G45" s="13"/>
      <c r="H45" s="11"/>
      <c r="I45" s="94"/>
      <c r="J45" s="163"/>
      <c r="K45" s="30"/>
      <c r="L45" s="30"/>
      <c r="M45" s="30"/>
      <c r="N45" s="30"/>
      <c r="O45" s="30"/>
      <c r="P45" s="71"/>
    </row>
    <row r="46" spans="2:16" ht="16.5" customHeight="1" x14ac:dyDescent="0.25">
      <c r="B46" s="971" t="s">
        <v>28</v>
      </c>
      <c r="C46" s="972"/>
      <c r="D46" s="972"/>
      <c r="E46" s="972"/>
      <c r="F46" s="975">
        <f>IF(H59&gt;0,O279/(60*H59*K10),0)</f>
        <v>0</v>
      </c>
      <c r="G46" s="975"/>
      <c r="H46" s="11" t="s">
        <v>21</v>
      </c>
      <c r="I46" s="94">
        <f t="shared" si="0"/>
        <v>0</v>
      </c>
      <c r="J46" s="1158" t="s">
        <v>34</v>
      </c>
      <c r="K46" s="1159"/>
      <c r="L46" s="1159"/>
      <c r="M46" s="1159"/>
      <c r="N46" s="1159"/>
      <c r="O46" s="112"/>
      <c r="P46" s="308"/>
    </row>
    <row r="47" spans="2:16" ht="6" customHeight="1" x14ac:dyDescent="0.25">
      <c r="B47" s="17"/>
      <c r="C47" s="12"/>
      <c r="D47" s="12"/>
      <c r="E47" s="12"/>
      <c r="F47" s="13"/>
      <c r="G47" s="13"/>
      <c r="H47" s="11"/>
      <c r="I47" s="94"/>
      <c r="J47" s="1158"/>
      <c r="K47" s="1159"/>
      <c r="L47" s="1159"/>
      <c r="M47" s="1159"/>
      <c r="N47" s="1159"/>
      <c r="O47" s="6"/>
      <c r="P47" s="71"/>
    </row>
    <row r="48" spans="2:16" ht="16.5" customHeight="1" x14ac:dyDescent="0.25">
      <c r="B48" s="971" t="s">
        <v>29</v>
      </c>
      <c r="C48" s="972"/>
      <c r="D48" s="972"/>
      <c r="E48" s="972"/>
      <c r="F48" s="975">
        <f>IF(H59&gt;0,O284/(60*H59*K10),0)</f>
        <v>0</v>
      </c>
      <c r="G48" s="975"/>
      <c r="H48" s="11" t="s">
        <v>21</v>
      </c>
      <c r="I48" s="94">
        <f t="shared" si="0"/>
        <v>0</v>
      </c>
      <c r="J48" s="1158"/>
      <c r="K48" s="1159"/>
      <c r="L48" s="1159"/>
      <c r="M48" s="1159"/>
      <c r="N48" s="1159"/>
      <c r="O48" s="159">
        <f>IF(H59&gt;0,ROUND((H59*(1+(H61/100))+0.495),0),0)</f>
        <v>0</v>
      </c>
      <c r="P48" s="2" t="s">
        <v>35</v>
      </c>
    </row>
    <row r="49" spans="2:19" ht="5.25" customHeight="1" thickBot="1" x14ac:dyDescent="0.3">
      <c r="B49" s="17"/>
      <c r="C49" s="6"/>
      <c r="D49" s="6"/>
      <c r="E49" s="6"/>
      <c r="F49" s="6"/>
      <c r="G49" s="6"/>
      <c r="H49" s="11"/>
      <c r="I49" s="94"/>
      <c r="J49" s="17"/>
      <c r="K49" s="6"/>
      <c r="L49" s="6"/>
      <c r="M49" s="6"/>
      <c r="N49" s="6"/>
      <c r="O49" s="6"/>
      <c r="P49" s="7"/>
    </row>
    <row r="50" spans="2:19" ht="15.75" thickBot="1" x14ac:dyDescent="0.3">
      <c r="B50" s="985"/>
      <c r="C50" s="986"/>
      <c r="D50" s="958" t="s">
        <v>22</v>
      </c>
      <c r="E50" s="959"/>
      <c r="F50" s="956">
        <f>SUM(F36:G48)</f>
        <v>0</v>
      </c>
      <c r="G50" s="957"/>
      <c r="H50" s="11" t="s">
        <v>21</v>
      </c>
      <c r="I50" s="94">
        <f>IF(F50&gt;0,F50/($K$12),0)</f>
        <v>0</v>
      </c>
      <c r="J50" s="17"/>
      <c r="K50" s="6"/>
      <c r="L50" s="1039" t="s">
        <v>36</v>
      </c>
      <c r="M50" s="1039"/>
      <c r="N50" s="1039"/>
      <c r="O50" s="1174">
        <f>IF(H59&gt;0,((O48/H59)-1)*100,0)</f>
        <v>0</v>
      </c>
      <c r="P50" s="1139" t="s">
        <v>37</v>
      </c>
      <c r="Q50" s="311"/>
      <c r="R50" s="1174"/>
    </row>
    <row r="51" spans="2:19" ht="5.25" customHeight="1" x14ac:dyDescent="0.25">
      <c r="B51" s="17"/>
      <c r="C51" s="6"/>
      <c r="D51" s="6"/>
      <c r="E51" s="6"/>
      <c r="F51" s="6"/>
      <c r="G51" s="6"/>
      <c r="H51" s="11"/>
      <c r="I51" s="94"/>
      <c r="J51" s="17"/>
      <c r="K51" s="6"/>
      <c r="L51" s="1039"/>
      <c r="M51" s="1039"/>
      <c r="N51" s="1039"/>
      <c r="O51" s="1175"/>
      <c r="P51" s="1139"/>
      <c r="R51" s="1175"/>
    </row>
    <row r="52" spans="2:19" ht="20.25" customHeight="1" thickBot="1" x14ac:dyDescent="0.3">
      <c r="B52" s="1182" t="s">
        <v>30</v>
      </c>
      <c r="C52" s="1183"/>
      <c r="D52" s="1183"/>
      <c r="E52" s="1183"/>
      <c r="F52" s="1181">
        <f>IF(H59&gt;0,K12-F50,0)</f>
        <v>0</v>
      </c>
      <c r="G52" s="1181"/>
      <c r="H52" s="18" t="s">
        <v>21</v>
      </c>
      <c r="I52" s="95" t="e">
        <f>F52/($K$12)</f>
        <v>#DIV/0!</v>
      </c>
      <c r="J52" s="19"/>
      <c r="K52" s="8"/>
      <c r="L52" s="8"/>
      <c r="M52" s="8"/>
      <c r="N52" s="8"/>
      <c r="O52" s="8"/>
      <c r="P52" s="9"/>
    </row>
    <row r="53" spans="2:19" ht="100.5" customHeight="1" thickBot="1" x14ac:dyDescent="0.3">
      <c r="C53" s="130"/>
      <c r="D53" s="130"/>
      <c r="E53" s="130"/>
      <c r="F53" s="130"/>
      <c r="G53" s="130"/>
      <c r="H53" s="130"/>
      <c r="I53" s="130"/>
      <c r="J53" s="130"/>
      <c r="K53" s="130"/>
      <c r="L53" s="130"/>
      <c r="M53" s="130"/>
      <c r="N53" s="130"/>
      <c r="O53" s="130"/>
      <c r="P53" s="130"/>
    </row>
    <row r="54" spans="2:19" ht="33.75" customHeight="1" thickBot="1" x14ac:dyDescent="0.3">
      <c r="B54" s="1106" t="s">
        <v>160</v>
      </c>
      <c r="C54" s="1107"/>
      <c r="D54" s="1107"/>
      <c r="E54" s="1107"/>
      <c r="F54" s="1107"/>
      <c r="G54" s="1107"/>
      <c r="H54" s="1107"/>
      <c r="I54" s="1107"/>
      <c r="J54" s="1107"/>
      <c r="K54" s="1107"/>
      <c r="L54" s="1107"/>
      <c r="M54" s="1107"/>
      <c r="N54" s="1107"/>
      <c r="O54" s="1107"/>
      <c r="P54" s="1108"/>
    </row>
    <row r="55" spans="2:19" x14ac:dyDescent="0.25">
      <c r="B55" s="66"/>
      <c r="C55" s="319"/>
      <c r="D55" s="319"/>
      <c r="E55" s="1176"/>
      <c r="F55" s="1176"/>
      <c r="G55" s="319"/>
      <c r="H55" s="1176"/>
      <c r="I55" s="1176"/>
      <c r="J55" s="319"/>
      <c r="K55" s="319"/>
      <c r="L55" s="319"/>
      <c r="M55" s="319"/>
      <c r="N55" s="319"/>
      <c r="O55" s="319"/>
      <c r="P55" s="27"/>
    </row>
    <row r="56" spans="2:19" ht="15.75" thickBot="1" x14ac:dyDescent="0.3">
      <c r="B56" s="17"/>
      <c r="C56" s="321"/>
      <c r="D56" s="321"/>
      <c r="E56" s="331"/>
      <c r="F56" s="331"/>
      <c r="G56" s="321"/>
      <c r="H56" s="331"/>
      <c r="I56" s="331"/>
      <c r="J56" s="321"/>
      <c r="K56" s="321"/>
      <c r="L56" s="321"/>
      <c r="M56" s="321"/>
      <c r="N56" s="321"/>
      <c r="O56" s="321"/>
      <c r="P56" s="10"/>
    </row>
    <row r="57" spans="2:19" ht="19.5" thickBot="1" x14ac:dyDescent="0.3">
      <c r="B57" s="17"/>
      <c r="C57" s="321"/>
      <c r="D57" s="321"/>
      <c r="E57" s="1166" t="s">
        <v>267</v>
      </c>
      <c r="F57" s="1166"/>
      <c r="G57" s="1166"/>
      <c r="H57" s="332">
        <f>IF(N285&gt;0,ROUNDUP(N285,0),0)</f>
        <v>0</v>
      </c>
      <c r="I57" s="324" t="s">
        <v>35</v>
      </c>
      <c r="J57" s="321"/>
      <c r="K57" s="321"/>
      <c r="L57" s="321"/>
      <c r="M57" s="321"/>
      <c r="N57" s="321"/>
      <c r="O57" s="321"/>
      <c r="P57" s="10"/>
    </row>
    <row r="58" spans="2:19" ht="12" customHeight="1" thickBot="1" x14ac:dyDescent="0.3">
      <c r="B58" s="17"/>
      <c r="C58" s="6"/>
      <c r="D58" s="6"/>
      <c r="E58" s="6"/>
      <c r="F58" s="6"/>
      <c r="G58" s="29"/>
      <c r="H58" s="30"/>
      <c r="I58" s="30"/>
      <c r="J58" s="30"/>
      <c r="K58" s="325"/>
      <c r="L58" s="325"/>
      <c r="M58" s="325"/>
      <c r="N58" s="6"/>
      <c r="O58" s="6"/>
      <c r="P58" s="7"/>
      <c r="Q58" s="3"/>
      <c r="S58" s="315"/>
    </row>
    <row r="59" spans="2:19" ht="24.75" customHeight="1" thickBot="1" x14ac:dyDescent="0.3">
      <c r="B59" s="17"/>
      <c r="C59" s="6"/>
      <c r="D59" s="6"/>
      <c r="E59" s="1166" t="s">
        <v>268</v>
      </c>
      <c r="F59" s="1166"/>
      <c r="G59" s="1166"/>
      <c r="H59" s="333">
        <f>IF(K10&gt;0,IF((H57/K10)-TRUNC(H57/K10)=0,TRUNC(H57/K10),TRUNC(H57/K10)+1),0)</f>
        <v>0</v>
      </c>
      <c r="I59" s="324" t="s">
        <v>19</v>
      </c>
      <c r="J59" s="323">
        <f>IF(K10&gt;0,(ROUNDUP((I352/K10),0)),0)</f>
        <v>0</v>
      </c>
      <c r="K59" s="325" t="s">
        <v>501</v>
      </c>
      <c r="L59" s="325"/>
      <c r="M59" s="325"/>
      <c r="N59" s="323">
        <f>H292</f>
        <v>0</v>
      </c>
      <c r="O59" s="325" t="s">
        <v>502</v>
      </c>
      <c r="P59" s="7"/>
      <c r="Q59" s="3" t="s">
        <v>18</v>
      </c>
      <c r="R59" s="312">
        <v>0</v>
      </c>
      <c r="S59" s="320" t="s">
        <v>35</v>
      </c>
    </row>
    <row r="60" spans="2:19" ht="11.25" customHeight="1" x14ac:dyDescent="0.25">
      <c r="B60" s="17"/>
      <c r="C60" s="6"/>
      <c r="D60" s="6"/>
      <c r="E60" s="6"/>
      <c r="F60" s="6"/>
      <c r="G60" s="29"/>
      <c r="H60" s="30"/>
      <c r="I60" s="30"/>
      <c r="J60" s="30"/>
      <c r="K60" s="30"/>
      <c r="L60" s="30"/>
      <c r="M60" s="6"/>
      <c r="N60" s="6"/>
      <c r="O60" s="6"/>
      <c r="P60" s="7"/>
    </row>
    <row r="61" spans="2:19" ht="18.75" x14ac:dyDescent="0.25">
      <c r="B61" s="17"/>
      <c r="C61" s="6"/>
      <c r="D61" s="6"/>
      <c r="E61" s="1167" t="s">
        <v>263</v>
      </c>
      <c r="F61" s="1167"/>
      <c r="G61" s="1167"/>
      <c r="H61" s="327">
        <v>15</v>
      </c>
      <c r="I61" s="324" t="s">
        <v>264</v>
      </c>
      <c r="J61" s="30"/>
      <c r="K61" s="30"/>
      <c r="L61" s="30"/>
      <c r="M61" s="6"/>
      <c r="N61" s="6"/>
      <c r="O61" s="6"/>
      <c r="P61" s="7"/>
    </row>
    <row r="62" spans="2:19" ht="23.25" customHeight="1" thickBot="1" x14ac:dyDescent="0.3">
      <c r="B62" s="19"/>
      <c r="C62" s="8"/>
      <c r="D62" s="8"/>
      <c r="E62" s="8"/>
      <c r="F62" s="326"/>
      <c r="G62" s="326"/>
      <c r="H62" s="31"/>
      <c r="I62" s="31"/>
      <c r="J62" s="31"/>
      <c r="K62" s="31"/>
      <c r="L62" s="31"/>
      <c r="M62" s="8"/>
      <c r="N62" s="8"/>
      <c r="O62" s="8"/>
      <c r="P62" s="9"/>
    </row>
    <row r="64" spans="2:19" ht="15.75" thickBot="1" x14ac:dyDescent="0.3"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5" spans="2:24" ht="21.75" customHeight="1" thickBot="1" x14ac:dyDescent="0.3">
      <c r="B65" s="886">
        <f>E10</f>
        <v>0</v>
      </c>
      <c r="C65" s="887"/>
      <c r="D65" s="887"/>
      <c r="E65" s="887"/>
      <c r="F65" s="887"/>
      <c r="G65" s="888"/>
      <c r="H65" s="889">
        <f>G6</f>
        <v>0</v>
      </c>
      <c r="I65" s="890"/>
      <c r="J65" s="891">
        <f>I6</f>
        <v>0</v>
      </c>
      <c r="K65" s="891"/>
      <c r="L65" s="891"/>
      <c r="M65" s="891"/>
      <c r="N65" s="892"/>
      <c r="O65" s="103" t="s">
        <v>7</v>
      </c>
      <c r="P65" s="104">
        <f ca="1">E14</f>
        <v>42865</v>
      </c>
    </row>
    <row r="66" spans="2:24" ht="14.25" customHeight="1" thickBot="1" x14ac:dyDescent="0.3">
      <c r="B66" s="1149" t="s">
        <v>46</v>
      </c>
      <c r="C66" s="1150"/>
      <c r="D66" s="1150"/>
      <c r="E66" s="1150"/>
      <c r="F66" s="1150"/>
      <c r="G66" s="1150"/>
      <c r="H66" s="1149" t="s">
        <v>39</v>
      </c>
      <c r="I66" s="1150"/>
      <c r="J66" s="1151"/>
      <c r="K66" s="1156" t="s">
        <v>38</v>
      </c>
      <c r="L66" s="1156"/>
      <c r="M66" s="1156"/>
      <c r="N66" s="1157"/>
      <c r="O66" s="1149" t="s">
        <v>45</v>
      </c>
      <c r="P66" s="1151"/>
      <c r="Q66" s="950" t="s">
        <v>211</v>
      </c>
      <c r="T66" s="947" t="s">
        <v>332</v>
      </c>
      <c r="U66" s="948"/>
      <c r="V66" s="949"/>
      <c r="X66" s="945" t="s">
        <v>469</v>
      </c>
    </row>
    <row r="67" spans="2:24" ht="15.75" customHeight="1" thickBot="1" x14ac:dyDescent="0.3">
      <c r="B67" s="1152"/>
      <c r="C67" s="1153"/>
      <c r="D67" s="1153"/>
      <c r="E67" s="1153"/>
      <c r="F67" s="1153"/>
      <c r="G67" s="1153"/>
      <c r="H67" s="1152"/>
      <c r="I67" s="1153"/>
      <c r="J67" s="1154"/>
      <c r="K67" s="541" t="s">
        <v>40</v>
      </c>
      <c r="L67" s="34" t="s">
        <v>41</v>
      </c>
      <c r="M67" s="1164" t="s">
        <v>42</v>
      </c>
      <c r="N67" s="1165"/>
      <c r="O67" s="1152"/>
      <c r="P67" s="1154"/>
      <c r="Q67" s="951"/>
      <c r="T67" s="451" t="s">
        <v>333</v>
      </c>
      <c r="U67" s="452" t="s">
        <v>334</v>
      </c>
      <c r="V67" s="452" t="s">
        <v>335</v>
      </c>
      <c r="X67" s="946"/>
    </row>
    <row r="68" spans="2:24" ht="14.1" customHeight="1" x14ac:dyDescent="0.25">
      <c r="B68" s="1117" t="s">
        <v>175</v>
      </c>
      <c r="C68" s="1114" t="s">
        <v>310</v>
      </c>
      <c r="D68" s="369" t="s">
        <v>186</v>
      </c>
      <c r="E68" s="369"/>
      <c r="F68" s="369"/>
      <c r="G68" s="99"/>
      <c r="H68" s="458">
        <v>0</v>
      </c>
      <c r="I68" s="409">
        <v>0</v>
      </c>
      <c r="J68" s="478">
        <v>0</v>
      </c>
      <c r="K68" s="152" t="s">
        <v>43</v>
      </c>
      <c r="L68" s="309">
        <v>0.9</v>
      </c>
      <c r="M68" s="899"/>
      <c r="N68" s="900"/>
      <c r="O68" s="432">
        <f>IF(H68&gt;0,ROUND((H68/$H$59)+0.495,1),0)</f>
        <v>0</v>
      </c>
      <c r="P68" s="433">
        <f>IF(I68&gt;0,ROUND((I68/$H$59)+0.495,1),0)</f>
        <v>0</v>
      </c>
      <c r="Q68" s="233">
        <f>IF(M68=0,L68,M68)</f>
        <v>0.9</v>
      </c>
      <c r="T68" s="445" t="s">
        <v>186</v>
      </c>
      <c r="U68" s="454">
        <v>1</v>
      </c>
      <c r="V68" s="454">
        <v>1</v>
      </c>
      <c r="X68" s="504">
        <f>IF(H68&gt;0,(J68/I68)*100,0)</f>
        <v>0</v>
      </c>
    </row>
    <row r="69" spans="2:24" ht="9.9499999999999993" customHeight="1" x14ac:dyDescent="0.25">
      <c r="B69" s="1118"/>
      <c r="C69" s="1115"/>
      <c r="D69" s="371"/>
      <c r="E69" s="371"/>
      <c r="F69" s="338"/>
      <c r="G69" s="32"/>
      <c r="H69" s="410"/>
      <c r="I69" s="411"/>
      <c r="J69" s="214"/>
      <c r="K69" s="153"/>
      <c r="L69" s="340"/>
      <c r="M69" s="899"/>
      <c r="N69" s="900"/>
      <c r="O69" s="434"/>
      <c r="P69" s="435"/>
      <c r="T69" s="446"/>
      <c r="U69" s="455"/>
      <c r="V69" s="455"/>
      <c r="X69" s="505"/>
    </row>
    <row r="70" spans="2:24" ht="14.1" customHeight="1" x14ac:dyDescent="0.25">
      <c r="B70" s="1118"/>
      <c r="C70" s="1115"/>
      <c r="D70" s="207" t="s">
        <v>187</v>
      </c>
      <c r="E70" s="207"/>
      <c r="F70" s="207"/>
      <c r="G70" s="98"/>
      <c r="H70" s="413">
        <v>0</v>
      </c>
      <c r="I70" s="414">
        <v>0</v>
      </c>
      <c r="J70" s="479">
        <v>0</v>
      </c>
      <c r="K70" s="153" t="s">
        <v>43</v>
      </c>
      <c r="L70" s="340">
        <v>1.2</v>
      </c>
      <c r="M70" s="899"/>
      <c r="N70" s="900"/>
      <c r="O70" s="432">
        <f>IF(H70&gt;0,ROUND((H70/$H$59)+0.495,1),0)</f>
        <v>0</v>
      </c>
      <c r="P70" s="433">
        <f>IF(I70&gt;0,ROUND((I70/$H$59)+0.495,1),0)</f>
        <v>0</v>
      </c>
      <c r="Q70" s="233">
        <f>IF(M70=0,L70,M70)</f>
        <v>1.2</v>
      </c>
      <c r="T70" s="447" t="s">
        <v>187</v>
      </c>
      <c r="U70" s="455">
        <v>2</v>
      </c>
      <c r="V70" s="455">
        <v>2</v>
      </c>
      <c r="X70" s="505">
        <f t="shared" ref="X70:X102" si="1">IF(H70&gt;0,(J70/I70)*100,0)</f>
        <v>0</v>
      </c>
    </row>
    <row r="71" spans="2:24" ht="9.9499999999999993" customHeight="1" x14ac:dyDescent="0.25">
      <c r="B71" s="1118"/>
      <c r="C71" s="1115"/>
      <c r="D71" s="373" t="s">
        <v>44</v>
      </c>
      <c r="E71" s="373"/>
      <c r="F71" s="338"/>
      <c r="G71" s="32"/>
      <c r="H71" s="410"/>
      <c r="I71" s="411"/>
      <c r="J71" s="214"/>
      <c r="K71" s="153"/>
      <c r="L71" s="340"/>
      <c r="M71" s="899"/>
      <c r="N71" s="900"/>
      <c r="O71" s="434"/>
      <c r="P71" s="435"/>
      <c r="T71" s="448"/>
      <c r="U71" s="455"/>
      <c r="V71" s="455"/>
      <c r="X71" s="505"/>
    </row>
    <row r="72" spans="2:24" ht="14.1" customHeight="1" x14ac:dyDescent="0.25">
      <c r="B72" s="1118"/>
      <c r="C72" s="1115"/>
      <c r="D72" s="207" t="s">
        <v>188</v>
      </c>
      <c r="E72" s="207"/>
      <c r="F72" s="207"/>
      <c r="G72" s="98"/>
      <c r="H72" s="413">
        <v>0</v>
      </c>
      <c r="I72" s="414">
        <v>0</v>
      </c>
      <c r="J72" s="479">
        <v>0</v>
      </c>
      <c r="K72" s="153" t="s">
        <v>43</v>
      </c>
      <c r="L72" s="340">
        <v>1.2</v>
      </c>
      <c r="M72" s="899"/>
      <c r="N72" s="900"/>
      <c r="O72" s="432">
        <f>IF(H72&gt;0,ROUND((H72/$H$59)+0.495,1),0)</f>
        <v>0</v>
      </c>
      <c r="P72" s="433">
        <f>IF(I72&gt;0,ROUND((I72/$H$59)+0.495,1),0)</f>
        <v>0</v>
      </c>
      <c r="Q72" s="233">
        <f>IF(M72=0,L72,M72)</f>
        <v>1.2</v>
      </c>
      <c r="T72" s="447" t="s">
        <v>188</v>
      </c>
      <c r="U72" s="455">
        <v>2.5</v>
      </c>
      <c r="V72" s="455">
        <v>2.5</v>
      </c>
      <c r="X72" s="505">
        <f t="shared" si="1"/>
        <v>0</v>
      </c>
    </row>
    <row r="73" spans="2:24" ht="9.9499999999999993" customHeight="1" x14ac:dyDescent="0.25">
      <c r="B73" s="1118"/>
      <c r="C73" s="1115"/>
      <c r="D73" s="371"/>
      <c r="E73" s="371"/>
      <c r="F73" s="30"/>
      <c r="G73" s="32"/>
      <c r="H73" s="410"/>
      <c r="I73" s="411"/>
      <c r="J73" s="214"/>
      <c r="K73" s="153"/>
      <c r="L73" s="340"/>
      <c r="M73" s="899"/>
      <c r="N73" s="900"/>
      <c r="O73" s="919"/>
      <c r="P73" s="1130"/>
      <c r="T73" s="446"/>
      <c r="U73" s="455"/>
      <c r="V73" s="455"/>
      <c r="X73" s="505"/>
    </row>
    <row r="74" spans="2:24" ht="14.1" customHeight="1" x14ac:dyDescent="0.25">
      <c r="B74" s="1118"/>
      <c r="C74" s="1115"/>
      <c r="D74" s="207" t="s">
        <v>189</v>
      </c>
      <c r="E74" s="207"/>
      <c r="F74" s="207"/>
      <c r="G74" s="98"/>
      <c r="H74" s="413">
        <v>0</v>
      </c>
      <c r="I74" s="414">
        <v>0</v>
      </c>
      <c r="J74" s="479">
        <v>0</v>
      </c>
      <c r="K74" s="153" t="s">
        <v>43</v>
      </c>
      <c r="L74" s="340">
        <v>1.4</v>
      </c>
      <c r="M74" s="899"/>
      <c r="N74" s="900"/>
      <c r="O74" s="432">
        <f>IF(H74&gt;0,ROUND((H74/$H$59)+0.495,1),0)</f>
        <v>0</v>
      </c>
      <c r="P74" s="433">
        <f>IF(I74&gt;0,ROUND((I74/$H$59)+0.495,1),0)</f>
        <v>0</v>
      </c>
      <c r="Q74" s="233">
        <f>IF(M74=0,L74,M74)</f>
        <v>1.4</v>
      </c>
      <c r="T74" s="447" t="s">
        <v>189</v>
      </c>
      <c r="U74" s="455">
        <v>2.5</v>
      </c>
      <c r="V74" s="455">
        <v>2.5</v>
      </c>
      <c r="X74" s="505">
        <f t="shared" si="1"/>
        <v>0</v>
      </c>
    </row>
    <row r="75" spans="2:24" ht="9.9499999999999993" customHeight="1" x14ac:dyDescent="0.25">
      <c r="B75" s="1118"/>
      <c r="C75" s="1115"/>
      <c r="D75" s="373" t="s">
        <v>44</v>
      </c>
      <c r="E75" s="373"/>
      <c r="F75" s="30"/>
      <c r="G75" s="32"/>
      <c r="H75" s="410"/>
      <c r="I75" s="411"/>
      <c r="J75" s="214"/>
      <c r="K75" s="153"/>
      <c r="L75" s="340"/>
      <c r="M75" s="899"/>
      <c r="N75" s="900"/>
      <c r="O75" s="919"/>
      <c r="P75" s="1130"/>
      <c r="T75" s="448"/>
      <c r="U75" s="455"/>
      <c r="V75" s="455"/>
      <c r="X75" s="505"/>
    </row>
    <row r="76" spans="2:24" ht="14.1" customHeight="1" x14ac:dyDescent="0.25">
      <c r="B76" s="1118"/>
      <c r="C76" s="1115"/>
      <c r="D76" s="207" t="s">
        <v>190</v>
      </c>
      <c r="E76" s="207"/>
      <c r="F76" s="207"/>
      <c r="G76" s="98"/>
      <c r="H76" s="413">
        <v>0</v>
      </c>
      <c r="I76" s="414">
        <v>0</v>
      </c>
      <c r="J76" s="479">
        <v>0</v>
      </c>
      <c r="K76" s="153" t="s">
        <v>43</v>
      </c>
      <c r="L76" s="340">
        <v>1.5</v>
      </c>
      <c r="M76" s="899"/>
      <c r="N76" s="900"/>
      <c r="O76" s="432">
        <f>IF(H76&gt;0,ROUND((H76/$H$59)+0.495,1),0)</f>
        <v>0</v>
      </c>
      <c r="P76" s="433">
        <f>IF(I76&gt;0,ROUND((I76/$H$59)+0.495,1),0)</f>
        <v>0</v>
      </c>
      <c r="Q76" s="233">
        <f>IF(M76=0,L76,M76)</f>
        <v>1.5</v>
      </c>
      <c r="T76" s="447" t="s">
        <v>190</v>
      </c>
      <c r="U76" s="455">
        <v>1</v>
      </c>
      <c r="V76" s="455">
        <v>1</v>
      </c>
      <c r="X76" s="505">
        <f t="shared" si="1"/>
        <v>0</v>
      </c>
    </row>
    <row r="77" spans="2:24" ht="9.9499999999999993" customHeight="1" x14ac:dyDescent="0.25">
      <c r="B77" s="1118"/>
      <c r="C77" s="1115"/>
      <c r="D77" s="371"/>
      <c r="E77" s="371"/>
      <c r="F77" s="30"/>
      <c r="G77" s="32"/>
      <c r="H77" s="410"/>
      <c r="I77" s="411"/>
      <c r="J77" s="214"/>
      <c r="K77" s="153"/>
      <c r="L77" s="340"/>
      <c r="M77" s="899"/>
      <c r="N77" s="900"/>
      <c r="O77" s="919"/>
      <c r="P77" s="1130"/>
      <c r="T77" s="446"/>
      <c r="U77" s="455"/>
      <c r="V77" s="455"/>
      <c r="X77" s="505"/>
    </row>
    <row r="78" spans="2:24" ht="14.1" customHeight="1" x14ac:dyDescent="0.25">
      <c r="B78" s="1118"/>
      <c r="C78" s="1115"/>
      <c r="D78" s="207" t="s">
        <v>191</v>
      </c>
      <c r="E78" s="207"/>
      <c r="F78" s="207"/>
      <c r="G78" s="98"/>
      <c r="H78" s="413">
        <v>0</v>
      </c>
      <c r="I78" s="414">
        <v>0</v>
      </c>
      <c r="J78" s="479">
        <v>0</v>
      </c>
      <c r="K78" s="153" t="s">
        <v>43</v>
      </c>
      <c r="L78" s="340">
        <v>1.5</v>
      </c>
      <c r="M78" s="899"/>
      <c r="N78" s="900"/>
      <c r="O78" s="432">
        <f>IF(H78&gt;0,ROUND((H78/$H$59)+0.495,1),0)</f>
        <v>0</v>
      </c>
      <c r="P78" s="433">
        <f>IF(I78&gt;0,ROUND((I78/$H$59)+0.495,1),0)</f>
        <v>0</v>
      </c>
      <c r="Q78" s="233">
        <f>IF(M78=0,L78,M78)</f>
        <v>1.5</v>
      </c>
      <c r="T78" s="447" t="s">
        <v>191</v>
      </c>
      <c r="U78" s="455">
        <v>2</v>
      </c>
      <c r="V78" s="455">
        <v>2</v>
      </c>
      <c r="X78" s="505">
        <f t="shared" si="1"/>
        <v>0</v>
      </c>
    </row>
    <row r="79" spans="2:24" ht="9.9499999999999993" customHeight="1" x14ac:dyDescent="0.25">
      <c r="B79" s="1118"/>
      <c r="C79" s="1115"/>
      <c r="D79" s="373" t="s">
        <v>44</v>
      </c>
      <c r="E79" s="373"/>
      <c r="F79" s="30"/>
      <c r="G79" s="32"/>
      <c r="H79" s="410"/>
      <c r="I79" s="411"/>
      <c r="J79" s="214"/>
      <c r="K79" s="153"/>
      <c r="L79" s="340"/>
      <c r="M79" s="899"/>
      <c r="N79" s="900"/>
      <c r="O79" s="919"/>
      <c r="P79" s="1130"/>
      <c r="T79" s="448"/>
      <c r="U79" s="455"/>
      <c r="V79" s="455"/>
      <c r="X79" s="505"/>
    </row>
    <row r="80" spans="2:24" ht="14.1" customHeight="1" x14ac:dyDescent="0.25">
      <c r="B80" s="1118"/>
      <c r="C80" s="1115"/>
      <c r="D80" s="207" t="s">
        <v>192</v>
      </c>
      <c r="E80" s="207"/>
      <c r="F80" s="207"/>
      <c r="G80" s="98"/>
      <c r="H80" s="413">
        <v>0</v>
      </c>
      <c r="I80" s="414">
        <v>0</v>
      </c>
      <c r="J80" s="479">
        <v>0</v>
      </c>
      <c r="K80" s="153" t="s">
        <v>43</v>
      </c>
      <c r="L80" s="340">
        <v>1.7</v>
      </c>
      <c r="M80" s="899"/>
      <c r="N80" s="900"/>
      <c r="O80" s="432">
        <f>IF(H80&gt;0,ROUND((H80/$H$59)+0.495,1),0)</f>
        <v>0</v>
      </c>
      <c r="P80" s="433">
        <f>IF(I80&gt;0,ROUND((I80/$H$59)+0.495,1),0)</f>
        <v>0</v>
      </c>
      <c r="Q80" s="233">
        <f>IF(M80=0,L80,M80)</f>
        <v>1.7</v>
      </c>
      <c r="T80" s="447" t="s">
        <v>192</v>
      </c>
      <c r="U80" s="455">
        <v>2.5</v>
      </c>
      <c r="V80" s="455">
        <v>2.5</v>
      </c>
      <c r="X80" s="505">
        <f t="shared" si="1"/>
        <v>0</v>
      </c>
    </row>
    <row r="81" spans="2:24" ht="9.9499999999999993" customHeight="1" x14ac:dyDescent="0.25">
      <c r="B81" s="1118"/>
      <c r="C81" s="1115"/>
      <c r="D81" s="371"/>
      <c r="E81" s="371"/>
      <c r="F81" s="30"/>
      <c r="G81" s="32"/>
      <c r="H81" s="410"/>
      <c r="I81" s="411"/>
      <c r="J81" s="214"/>
      <c r="K81" s="153"/>
      <c r="L81" s="340"/>
      <c r="M81" s="899"/>
      <c r="N81" s="900"/>
      <c r="O81" s="919"/>
      <c r="P81" s="1130"/>
      <c r="T81" s="446"/>
      <c r="U81" s="455"/>
      <c r="V81" s="455"/>
      <c r="X81" s="505"/>
    </row>
    <row r="82" spans="2:24" ht="14.1" customHeight="1" x14ac:dyDescent="0.25">
      <c r="B82" s="1118"/>
      <c r="C82" s="1115"/>
      <c r="D82" s="207" t="s">
        <v>193</v>
      </c>
      <c r="E82" s="207"/>
      <c r="F82" s="207"/>
      <c r="G82" s="98"/>
      <c r="H82" s="413">
        <v>0</v>
      </c>
      <c r="I82" s="414">
        <v>0</v>
      </c>
      <c r="J82" s="479">
        <v>0</v>
      </c>
      <c r="K82" s="153" t="s">
        <v>43</v>
      </c>
      <c r="L82" s="340">
        <v>1.7</v>
      </c>
      <c r="M82" s="899"/>
      <c r="N82" s="900"/>
      <c r="O82" s="432">
        <f>IF(H82&gt;0,ROUND((H82/$H$59)+0.495,1),0)</f>
        <v>0</v>
      </c>
      <c r="P82" s="433">
        <f>IF(I82&gt;0,ROUND((I82/$H$59)+0.495,1),0)</f>
        <v>0</v>
      </c>
      <c r="Q82" s="233">
        <f>IF(M82=0,L82,M82)</f>
        <v>1.7</v>
      </c>
      <c r="T82" s="447" t="s">
        <v>193</v>
      </c>
      <c r="U82" s="455">
        <v>2.5</v>
      </c>
      <c r="V82" s="455">
        <v>2.5</v>
      </c>
      <c r="X82" s="505">
        <f t="shared" si="1"/>
        <v>0</v>
      </c>
    </row>
    <row r="83" spans="2:24" ht="9.9499999999999993" customHeight="1" x14ac:dyDescent="0.25">
      <c r="B83" s="1118"/>
      <c r="C83" s="1115"/>
      <c r="D83" s="373" t="s">
        <v>44</v>
      </c>
      <c r="E83" s="373"/>
      <c r="F83" s="338"/>
      <c r="G83" s="32"/>
      <c r="H83" s="410"/>
      <c r="I83" s="411"/>
      <c r="J83" s="214"/>
      <c r="K83" s="153"/>
      <c r="L83" s="340"/>
      <c r="M83" s="899"/>
      <c r="N83" s="900"/>
      <c r="O83" s="919"/>
      <c r="P83" s="920"/>
      <c r="T83" s="448"/>
      <c r="U83" s="455"/>
      <c r="V83" s="455"/>
      <c r="X83" s="505"/>
    </row>
    <row r="84" spans="2:24" ht="14.1" customHeight="1" x14ac:dyDescent="0.25">
      <c r="B84" s="1118"/>
      <c r="C84" s="1115"/>
      <c r="D84" s="207" t="s">
        <v>499</v>
      </c>
      <c r="E84" s="207"/>
      <c r="F84" s="207"/>
      <c r="G84" s="98"/>
      <c r="H84" s="413">
        <v>0</v>
      </c>
      <c r="I84" s="414">
        <v>0</v>
      </c>
      <c r="J84" s="479">
        <v>0</v>
      </c>
      <c r="K84" s="153" t="s">
        <v>43</v>
      </c>
      <c r="L84" s="340"/>
      <c r="M84" s="899"/>
      <c r="N84" s="900"/>
      <c r="O84" s="432">
        <f>IF(H84&gt;0,ROUND((H84/$H$59)+0.495,1),0)</f>
        <v>0</v>
      </c>
      <c r="P84" s="433">
        <f>IF(I84&gt;0,ROUND((I84/$H$59)+0.495,1),0)</f>
        <v>0</v>
      </c>
      <c r="Q84" s="233">
        <f>IF(M84=0,L84,M84)</f>
        <v>0</v>
      </c>
      <c r="T84" s="447" t="s">
        <v>308</v>
      </c>
      <c r="U84" s="455">
        <v>1</v>
      </c>
      <c r="V84" s="455">
        <v>0.5</v>
      </c>
      <c r="X84" s="505">
        <f t="shared" si="1"/>
        <v>0</v>
      </c>
    </row>
    <row r="85" spans="2:24" ht="9.9499999999999993" customHeight="1" thickBot="1" x14ac:dyDescent="0.3">
      <c r="B85" s="1118"/>
      <c r="C85" s="1116"/>
      <c r="D85" s="371"/>
      <c r="E85" s="371"/>
      <c r="F85" s="338"/>
      <c r="G85" s="32"/>
      <c r="H85" s="410"/>
      <c r="I85" s="411"/>
      <c r="J85" s="214"/>
      <c r="K85" s="153"/>
      <c r="L85" s="340"/>
      <c r="M85" s="899"/>
      <c r="N85" s="900"/>
      <c r="O85" s="434"/>
      <c r="P85" s="435"/>
      <c r="T85" s="446"/>
      <c r="U85" s="455"/>
      <c r="V85" s="455"/>
      <c r="X85" s="505"/>
    </row>
    <row r="86" spans="2:24" ht="14.1" customHeight="1" x14ac:dyDescent="0.25">
      <c r="B86" s="1118"/>
      <c r="C86" s="1114" t="s">
        <v>311</v>
      </c>
      <c r="D86" s="374" t="s">
        <v>309</v>
      </c>
      <c r="E86" s="207"/>
      <c r="F86" s="207"/>
      <c r="G86" s="98"/>
      <c r="H86" s="413">
        <v>0</v>
      </c>
      <c r="I86" s="414">
        <v>0</v>
      </c>
      <c r="J86" s="479">
        <v>0</v>
      </c>
      <c r="K86" s="153" t="s">
        <v>43</v>
      </c>
      <c r="L86" s="340">
        <v>0.9</v>
      </c>
      <c r="M86" s="899"/>
      <c r="N86" s="900"/>
      <c r="O86" s="432">
        <f>IF(H86&gt;0,ROUND((H86/$H$59)+0.495,1),0)</f>
        <v>0</v>
      </c>
      <c r="P86" s="433">
        <f>IF(I86&gt;0,ROUND((I86/$H$59)+0.495,1),0)</f>
        <v>0</v>
      </c>
      <c r="Q86" s="233">
        <f>IF(M86=0,L86,M86)</f>
        <v>0.9</v>
      </c>
      <c r="T86" s="449" t="s">
        <v>309</v>
      </c>
      <c r="U86" s="455">
        <v>1</v>
      </c>
      <c r="V86" s="455">
        <v>1</v>
      </c>
      <c r="X86" s="505">
        <f t="shared" si="1"/>
        <v>0</v>
      </c>
    </row>
    <row r="87" spans="2:24" ht="9.9499999999999993" customHeight="1" x14ac:dyDescent="0.25">
      <c r="B87" s="1118"/>
      <c r="C87" s="1115"/>
      <c r="D87" s="371"/>
      <c r="E87" s="371"/>
      <c r="F87" s="30"/>
      <c r="G87" s="32"/>
      <c r="H87" s="410"/>
      <c r="I87" s="411"/>
      <c r="J87" s="214"/>
      <c r="K87" s="153"/>
      <c r="L87" s="340"/>
      <c r="M87" s="899"/>
      <c r="N87" s="900"/>
      <c r="O87" s="919"/>
      <c r="P87" s="1130"/>
      <c r="T87" s="446"/>
      <c r="U87" s="455"/>
      <c r="V87" s="455"/>
      <c r="X87" s="505"/>
    </row>
    <row r="88" spans="2:24" ht="14.1" customHeight="1" x14ac:dyDescent="0.25">
      <c r="B88" s="1118"/>
      <c r="C88" s="1115"/>
      <c r="D88" s="204" t="s">
        <v>187</v>
      </c>
      <c r="E88" s="343"/>
      <c r="F88" s="338"/>
      <c r="G88" s="32"/>
      <c r="H88" s="413">
        <v>0</v>
      </c>
      <c r="I88" s="414">
        <v>0</v>
      </c>
      <c r="J88" s="479">
        <v>0</v>
      </c>
      <c r="K88" s="153" t="s">
        <v>43</v>
      </c>
      <c r="L88" s="570">
        <v>1.2</v>
      </c>
      <c r="M88" s="899"/>
      <c r="N88" s="900"/>
      <c r="O88" s="432">
        <f>IF(H88&gt;0,ROUND((H88/$H$59)+0.495,1),0)</f>
        <v>0</v>
      </c>
      <c r="P88" s="433">
        <f>IF(I88&gt;0,ROUND((I88/$H$59)+0.495,1),0)</f>
        <v>0</v>
      </c>
      <c r="Q88" s="233">
        <f>IF(M88=0,L88,M88)</f>
        <v>1.2</v>
      </c>
      <c r="T88" s="447" t="s">
        <v>187</v>
      </c>
      <c r="U88" s="455">
        <v>2</v>
      </c>
      <c r="V88" s="455">
        <v>2</v>
      </c>
      <c r="X88" s="505">
        <f t="shared" si="1"/>
        <v>0</v>
      </c>
    </row>
    <row r="89" spans="2:24" ht="9.9499999999999993" customHeight="1" x14ac:dyDescent="0.25">
      <c r="B89" s="1118"/>
      <c r="C89" s="1115"/>
      <c r="D89" s="372" t="s">
        <v>44</v>
      </c>
      <c r="E89" s="343"/>
      <c r="F89" s="338"/>
      <c r="G89" s="32"/>
      <c r="H89" s="410"/>
      <c r="I89" s="411"/>
      <c r="J89" s="214"/>
      <c r="K89" s="153"/>
      <c r="L89" s="570"/>
      <c r="M89" s="899"/>
      <c r="N89" s="900"/>
      <c r="O89" s="434"/>
      <c r="P89" s="435"/>
      <c r="T89" s="448"/>
      <c r="U89" s="455"/>
      <c r="V89" s="455"/>
      <c r="X89" s="505"/>
    </row>
    <row r="90" spans="2:24" ht="14.1" customHeight="1" x14ac:dyDescent="0.25">
      <c r="B90" s="1118"/>
      <c r="C90" s="1115"/>
      <c r="D90" s="204" t="s">
        <v>188</v>
      </c>
      <c r="E90" s="343"/>
      <c r="F90" s="338"/>
      <c r="G90" s="32"/>
      <c r="H90" s="413">
        <v>0</v>
      </c>
      <c r="I90" s="414">
        <v>0</v>
      </c>
      <c r="J90" s="479">
        <v>0</v>
      </c>
      <c r="K90" s="153" t="s">
        <v>43</v>
      </c>
      <c r="L90" s="570">
        <v>1.2</v>
      </c>
      <c r="M90" s="899"/>
      <c r="N90" s="900"/>
      <c r="O90" s="432">
        <f>IF(H90&gt;0,ROUND((H90/$H$59)+0.495,1),0)</f>
        <v>0</v>
      </c>
      <c r="P90" s="433">
        <f>IF(I90&gt;0,ROUND((I90/$H$59)+0.495,1),0)</f>
        <v>0</v>
      </c>
      <c r="Q90" s="233">
        <f>IF(M90=0,L90,M90)</f>
        <v>1.2</v>
      </c>
      <c r="T90" s="447" t="s">
        <v>188</v>
      </c>
      <c r="U90" s="455">
        <v>2.5</v>
      </c>
      <c r="V90" s="455">
        <v>2.5</v>
      </c>
      <c r="X90" s="505">
        <f t="shared" si="1"/>
        <v>0</v>
      </c>
    </row>
    <row r="91" spans="2:24" ht="9.9499999999999993" customHeight="1" x14ac:dyDescent="0.25">
      <c r="B91" s="1118"/>
      <c r="C91" s="1115"/>
      <c r="D91" s="370"/>
      <c r="E91" s="343"/>
      <c r="F91" s="338"/>
      <c r="G91" s="32"/>
      <c r="H91" s="410"/>
      <c r="I91" s="411"/>
      <c r="J91" s="214"/>
      <c r="K91" s="153"/>
      <c r="L91" s="570"/>
      <c r="M91" s="899"/>
      <c r="N91" s="900"/>
      <c r="O91" s="434"/>
      <c r="P91" s="435"/>
      <c r="T91" s="446"/>
      <c r="U91" s="455"/>
      <c r="V91" s="455"/>
      <c r="X91" s="505"/>
    </row>
    <row r="92" spans="2:24" ht="14.1" customHeight="1" x14ac:dyDescent="0.25">
      <c r="B92" s="1118"/>
      <c r="C92" s="1115"/>
      <c r="D92" s="204" t="s">
        <v>189</v>
      </c>
      <c r="E92" s="343"/>
      <c r="F92" s="338"/>
      <c r="G92" s="32"/>
      <c r="H92" s="413">
        <v>0</v>
      </c>
      <c r="I92" s="414">
        <v>0</v>
      </c>
      <c r="J92" s="479">
        <v>0</v>
      </c>
      <c r="K92" s="153" t="s">
        <v>43</v>
      </c>
      <c r="L92" s="570">
        <v>1.4</v>
      </c>
      <c r="M92" s="899"/>
      <c r="N92" s="900"/>
      <c r="O92" s="432">
        <f>IF(H92&gt;0,ROUND((H92/$H$59)+0.495,1),0)</f>
        <v>0</v>
      </c>
      <c r="P92" s="433">
        <f>IF(I92&gt;0,ROUND((I92/$H$59)+0.495,1),0)</f>
        <v>0</v>
      </c>
      <c r="Q92" s="233">
        <f>IF(M92=0,L92,M92)</f>
        <v>1.4</v>
      </c>
      <c r="T92" s="447" t="s">
        <v>189</v>
      </c>
      <c r="U92" s="455">
        <v>2.5</v>
      </c>
      <c r="V92" s="455">
        <v>2.5</v>
      </c>
      <c r="X92" s="505">
        <f t="shared" si="1"/>
        <v>0</v>
      </c>
    </row>
    <row r="93" spans="2:24" ht="9.9499999999999993" customHeight="1" x14ac:dyDescent="0.25">
      <c r="B93" s="1118"/>
      <c r="C93" s="1115"/>
      <c r="D93" s="372" t="s">
        <v>44</v>
      </c>
      <c r="E93" s="343"/>
      <c r="F93" s="338"/>
      <c r="G93" s="32"/>
      <c r="H93" s="410"/>
      <c r="I93" s="411"/>
      <c r="J93" s="214"/>
      <c r="K93" s="153"/>
      <c r="L93" s="570"/>
      <c r="M93" s="899"/>
      <c r="N93" s="900"/>
      <c r="O93" s="434"/>
      <c r="P93" s="435"/>
      <c r="T93" s="448"/>
      <c r="U93" s="455"/>
      <c r="V93" s="455"/>
      <c r="X93" s="505"/>
    </row>
    <row r="94" spans="2:24" ht="14.1" customHeight="1" x14ac:dyDescent="0.25">
      <c r="B94" s="1118"/>
      <c r="C94" s="1115"/>
      <c r="D94" s="204" t="s">
        <v>190</v>
      </c>
      <c r="E94" s="343"/>
      <c r="F94" s="338"/>
      <c r="G94" s="32"/>
      <c r="H94" s="413">
        <v>0</v>
      </c>
      <c r="I94" s="414">
        <v>0</v>
      </c>
      <c r="J94" s="479">
        <v>0</v>
      </c>
      <c r="K94" s="153" t="s">
        <v>43</v>
      </c>
      <c r="L94" s="570">
        <v>1.5</v>
      </c>
      <c r="M94" s="899"/>
      <c r="N94" s="900"/>
      <c r="O94" s="432">
        <f>IF(H94&gt;0,ROUND((H94/$H$59)+0.495,1),0)</f>
        <v>0</v>
      </c>
      <c r="P94" s="433">
        <f>IF(I94&gt;0,ROUND((I94/$H$59)+0.495,1),0)</f>
        <v>0</v>
      </c>
      <c r="Q94" s="233">
        <f>IF(M94=0,L94,M94)</f>
        <v>1.5</v>
      </c>
      <c r="T94" s="447" t="s">
        <v>190</v>
      </c>
      <c r="U94" s="455">
        <v>1</v>
      </c>
      <c r="V94" s="455">
        <v>1</v>
      </c>
      <c r="X94" s="505">
        <f t="shared" si="1"/>
        <v>0</v>
      </c>
    </row>
    <row r="95" spans="2:24" ht="9.9499999999999993" customHeight="1" x14ac:dyDescent="0.25">
      <c r="B95" s="1118"/>
      <c r="C95" s="1115"/>
      <c r="D95" s="370"/>
      <c r="E95" s="343"/>
      <c r="F95" s="338"/>
      <c r="G95" s="32"/>
      <c r="H95" s="410"/>
      <c r="I95" s="411"/>
      <c r="J95" s="214"/>
      <c r="K95" s="153"/>
      <c r="L95" s="570"/>
      <c r="M95" s="899"/>
      <c r="N95" s="900"/>
      <c r="O95" s="434"/>
      <c r="P95" s="435"/>
      <c r="T95" s="446"/>
      <c r="U95" s="455"/>
      <c r="V95" s="455"/>
      <c r="X95" s="505"/>
    </row>
    <row r="96" spans="2:24" ht="14.1" customHeight="1" x14ac:dyDescent="0.25">
      <c r="B96" s="1118"/>
      <c r="C96" s="1115"/>
      <c r="D96" s="204" t="s">
        <v>191</v>
      </c>
      <c r="E96" s="343"/>
      <c r="F96" s="338"/>
      <c r="G96" s="32"/>
      <c r="H96" s="413">
        <v>0</v>
      </c>
      <c r="I96" s="414">
        <v>0</v>
      </c>
      <c r="J96" s="479">
        <v>0</v>
      </c>
      <c r="K96" s="153" t="s">
        <v>43</v>
      </c>
      <c r="L96" s="570">
        <v>1.5</v>
      </c>
      <c r="M96" s="899"/>
      <c r="N96" s="900"/>
      <c r="O96" s="432">
        <f>IF(H96&gt;0,ROUND((H96/$H$59)+0.495,1),0)</f>
        <v>0</v>
      </c>
      <c r="P96" s="433">
        <f>IF(I96&gt;0,ROUND((I96/$H$59)+0.495,1),0)</f>
        <v>0</v>
      </c>
      <c r="Q96" s="233">
        <f>IF(M96=0,L96,M96)</f>
        <v>1.5</v>
      </c>
      <c r="T96" s="447" t="s">
        <v>191</v>
      </c>
      <c r="U96" s="455">
        <v>2</v>
      </c>
      <c r="V96" s="455">
        <v>2</v>
      </c>
      <c r="X96" s="505">
        <f t="shared" si="1"/>
        <v>0</v>
      </c>
    </row>
    <row r="97" spans="2:24" ht="9.9499999999999993" customHeight="1" x14ac:dyDescent="0.25">
      <c r="B97" s="1118"/>
      <c r="C97" s="1115"/>
      <c r="D97" s="372" t="s">
        <v>44</v>
      </c>
      <c r="E97" s="343"/>
      <c r="F97" s="338"/>
      <c r="G97" s="32"/>
      <c r="H97" s="410"/>
      <c r="I97" s="411"/>
      <c r="J97" s="214"/>
      <c r="K97" s="153"/>
      <c r="L97" s="570"/>
      <c r="M97" s="899"/>
      <c r="N97" s="900"/>
      <c r="O97" s="434"/>
      <c r="P97" s="435"/>
      <c r="T97" s="448"/>
      <c r="U97" s="455"/>
      <c r="V97" s="455"/>
      <c r="X97" s="505"/>
    </row>
    <row r="98" spans="2:24" ht="14.1" customHeight="1" x14ac:dyDescent="0.25">
      <c r="B98" s="1118"/>
      <c r="C98" s="1115"/>
      <c r="D98" s="204" t="s">
        <v>192</v>
      </c>
      <c r="E98" s="343"/>
      <c r="F98" s="338"/>
      <c r="G98" s="32"/>
      <c r="H98" s="413">
        <v>0</v>
      </c>
      <c r="I98" s="414">
        <v>0</v>
      </c>
      <c r="J98" s="479">
        <v>0</v>
      </c>
      <c r="K98" s="153" t="s">
        <v>43</v>
      </c>
      <c r="L98" s="570">
        <v>1.7</v>
      </c>
      <c r="M98" s="899"/>
      <c r="N98" s="900"/>
      <c r="O98" s="432">
        <f>IF(H98&gt;0,ROUND((H98/$H$59)+0.495,1),0)</f>
        <v>0</v>
      </c>
      <c r="P98" s="433">
        <f>IF(I98&gt;0,ROUND((I98/$H$59)+0.495,1),0)</f>
        <v>0</v>
      </c>
      <c r="Q98" s="233">
        <f>IF(M98=0,L98,M98)</f>
        <v>1.7</v>
      </c>
      <c r="T98" s="447" t="s">
        <v>192</v>
      </c>
      <c r="U98" s="455">
        <v>2.5</v>
      </c>
      <c r="V98" s="455">
        <v>2.5</v>
      </c>
      <c r="X98" s="505">
        <f t="shared" si="1"/>
        <v>0</v>
      </c>
    </row>
    <row r="99" spans="2:24" ht="9.9499999999999993" customHeight="1" x14ac:dyDescent="0.25">
      <c r="B99" s="1118"/>
      <c r="C99" s="1115"/>
      <c r="D99" s="370"/>
      <c r="E99" s="343"/>
      <c r="F99" s="338"/>
      <c r="G99" s="32"/>
      <c r="H99" s="410"/>
      <c r="I99" s="411"/>
      <c r="J99" s="214"/>
      <c r="K99" s="153"/>
      <c r="L99" s="570"/>
      <c r="M99" s="899"/>
      <c r="N99" s="900"/>
      <c r="O99" s="434"/>
      <c r="P99" s="435"/>
      <c r="T99" s="446"/>
      <c r="U99" s="455"/>
      <c r="V99" s="455"/>
      <c r="X99" s="505"/>
    </row>
    <row r="100" spans="2:24" ht="14.1" customHeight="1" x14ac:dyDescent="0.25">
      <c r="B100" s="1118"/>
      <c r="C100" s="1115"/>
      <c r="D100" s="204" t="s">
        <v>193</v>
      </c>
      <c r="E100" s="207"/>
      <c r="F100" s="207"/>
      <c r="G100" s="98"/>
      <c r="H100" s="413">
        <v>0</v>
      </c>
      <c r="I100" s="414">
        <v>0</v>
      </c>
      <c r="J100" s="479">
        <v>400</v>
      </c>
      <c r="K100" s="153" t="s">
        <v>43</v>
      </c>
      <c r="L100" s="570">
        <v>1.7</v>
      </c>
      <c r="M100" s="899"/>
      <c r="N100" s="900"/>
      <c r="O100" s="432">
        <f>IF(H100&gt;0,ROUND((H100/$H$59)+0.495,1),0)</f>
        <v>0</v>
      </c>
      <c r="P100" s="433">
        <f>IF(I100&gt;0,ROUND((I100/$H$59)+0.495,1),0)</f>
        <v>0</v>
      </c>
      <c r="Q100" s="233">
        <f>IF(M100=0,L100,M100)</f>
        <v>1.7</v>
      </c>
      <c r="T100" s="447" t="s">
        <v>193</v>
      </c>
      <c r="U100" s="455">
        <v>2.5</v>
      </c>
      <c r="V100" s="455">
        <v>2.5</v>
      </c>
      <c r="X100" s="505">
        <f t="shared" si="1"/>
        <v>0</v>
      </c>
    </row>
    <row r="101" spans="2:24" ht="9.9499999999999993" customHeight="1" x14ac:dyDescent="0.25">
      <c r="B101" s="1118"/>
      <c r="C101" s="1115"/>
      <c r="D101" s="372" t="s">
        <v>44</v>
      </c>
      <c r="E101" s="373"/>
      <c r="F101" s="338"/>
      <c r="G101" s="32"/>
      <c r="H101" s="410"/>
      <c r="I101" s="411"/>
      <c r="J101" s="214"/>
      <c r="K101" s="153"/>
      <c r="L101" s="570"/>
      <c r="M101" s="899"/>
      <c r="N101" s="900"/>
      <c r="O101" s="434"/>
      <c r="P101" s="435"/>
      <c r="T101" s="448"/>
      <c r="U101" s="455"/>
      <c r="V101" s="455"/>
      <c r="X101" s="505"/>
    </row>
    <row r="102" spans="2:24" ht="14.1" customHeight="1" x14ac:dyDescent="0.25">
      <c r="B102" s="1118"/>
      <c r="C102" s="1115"/>
      <c r="D102" s="207" t="s">
        <v>499</v>
      </c>
      <c r="E102" s="207"/>
      <c r="F102" s="207"/>
      <c r="G102" s="98"/>
      <c r="H102" s="413">
        <v>0</v>
      </c>
      <c r="I102" s="414">
        <v>0</v>
      </c>
      <c r="J102" s="479">
        <v>0</v>
      </c>
      <c r="K102" s="153" t="s">
        <v>43</v>
      </c>
      <c r="L102" s="570"/>
      <c r="M102" s="899"/>
      <c r="N102" s="900"/>
      <c r="O102" s="432">
        <f>IF(H102&gt;0,ROUND((H102/$H$59)+0.495,1),0)</f>
        <v>0</v>
      </c>
      <c r="P102" s="433">
        <f>IF(I102&gt;0,ROUND((I102/$H$59)+0.495,1),0)</f>
        <v>0</v>
      </c>
      <c r="Q102" s="233">
        <f>IF(M102=0,L102,M102)</f>
        <v>0</v>
      </c>
      <c r="T102" s="447" t="s">
        <v>308</v>
      </c>
      <c r="U102" s="455">
        <v>1</v>
      </c>
      <c r="V102" s="455">
        <v>0.5</v>
      </c>
      <c r="X102" s="505">
        <f t="shared" si="1"/>
        <v>0</v>
      </c>
    </row>
    <row r="103" spans="2:24" ht="9.9499999999999993" customHeight="1" thickBot="1" x14ac:dyDescent="0.3">
      <c r="B103" s="1118"/>
      <c r="C103" s="1115"/>
      <c r="D103" s="371"/>
      <c r="E103" s="371"/>
      <c r="F103" s="338"/>
      <c r="G103" s="32"/>
      <c r="H103" s="32"/>
      <c r="I103" s="33"/>
      <c r="J103" s="462"/>
      <c r="K103" s="153"/>
      <c r="L103" s="340"/>
      <c r="M103" s="899"/>
      <c r="N103" s="900"/>
      <c r="O103" s="434"/>
      <c r="P103" s="435"/>
      <c r="T103" s="450"/>
      <c r="U103" s="456"/>
      <c r="V103" s="453"/>
      <c r="X103" s="506"/>
    </row>
    <row r="104" spans="2:24" ht="14.25" customHeight="1" x14ac:dyDescent="0.25">
      <c r="B104" s="1118"/>
      <c r="C104" s="1168" t="s">
        <v>324</v>
      </c>
      <c r="D104" s="1169"/>
      <c r="E104" s="1169"/>
      <c r="F104" s="1169"/>
      <c r="G104" s="1169"/>
      <c r="H104" s="610">
        <f>K18</f>
        <v>0</v>
      </c>
      <c r="I104" s="611"/>
      <c r="J104" s="180"/>
      <c r="K104" s="473"/>
      <c r="L104" s="612"/>
      <c r="M104" s="577"/>
      <c r="N104" s="578"/>
      <c r="O104" s="613"/>
      <c r="P104" s="614"/>
    </row>
    <row r="105" spans="2:24" ht="3.75" customHeight="1" x14ac:dyDescent="0.25">
      <c r="B105" s="1118"/>
      <c r="C105" s="372"/>
      <c r="D105" s="373"/>
      <c r="E105" s="373"/>
      <c r="F105" s="338"/>
      <c r="G105" s="32"/>
      <c r="H105" s="410"/>
      <c r="I105" s="33"/>
      <c r="J105" s="462"/>
      <c r="K105" s="153"/>
      <c r="L105" s="309"/>
      <c r="M105" s="899"/>
      <c r="N105" s="900"/>
      <c r="O105" s="919"/>
      <c r="P105" s="920"/>
    </row>
    <row r="106" spans="2:24" ht="15.75" customHeight="1" x14ac:dyDescent="0.25">
      <c r="B106" s="1118"/>
      <c r="C106" s="352" t="s">
        <v>468</v>
      </c>
      <c r="D106" s="47"/>
      <c r="E106" s="47"/>
      <c r="F106" s="161"/>
      <c r="G106" s="162"/>
      <c r="H106" s="464">
        <v>2</v>
      </c>
      <c r="I106" s="338"/>
      <c r="J106" s="462"/>
      <c r="K106" s="153" t="s">
        <v>47</v>
      </c>
      <c r="L106" s="310">
        <v>5</v>
      </c>
      <c r="M106" s="899">
        <v>0</v>
      </c>
      <c r="N106" s="900"/>
      <c r="O106" s="919"/>
      <c r="P106" s="920"/>
      <c r="Q106" s="233">
        <f>IF(M106=0,L106,M106)</f>
        <v>5</v>
      </c>
    </row>
    <row r="107" spans="2:24" ht="6" customHeight="1" x14ac:dyDescent="0.25">
      <c r="B107" s="1118"/>
      <c r="C107" s="490"/>
      <c r="D107" s="47"/>
      <c r="E107" s="6"/>
      <c r="F107" s="161"/>
      <c r="G107" s="164"/>
      <c r="H107" s="223"/>
      <c r="I107" s="489"/>
      <c r="J107" s="489"/>
      <c r="K107" s="153"/>
      <c r="L107" s="486"/>
      <c r="M107" s="37"/>
      <c r="N107" s="485"/>
      <c r="O107" s="487"/>
      <c r="P107" s="488"/>
    </row>
    <row r="108" spans="2:24" ht="15.75" customHeight="1" x14ac:dyDescent="0.25">
      <c r="B108" s="1118"/>
      <c r="C108" s="490" t="s">
        <v>337</v>
      </c>
      <c r="D108" s="47"/>
      <c r="E108" s="47"/>
      <c r="F108" s="161"/>
      <c r="G108" s="162"/>
      <c r="H108" s="465">
        <v>0</v>
      </c>
      <c r="I108" s="492" t="s">
        <v>338</v>
      </c>
      <c r="J108" s="489"/>
      <c r="K108" s="153"/>
      <c r="L108" s="486"/>
      <c r="M108" s="484"/>
      <c r="N108" s="485"/>
      <c r="O108" s="487"/>
      <c r="P108" s="488"/>
      <c r="Q108" s="11"/>
    </row>
    <row r="109" spans="2:24" ht="6" customHeight="1" x14ac:dyDescent="0.25">
      <c r="B109" s="1118"/>
      <c r="C109" s="163"/>
      <c r="D109" s="47"/>
      <c r="E109" s="6"/>
      <c r="F109" s="6"/>
      <c r="G109" s="162"/>
      <c r="H109" s="223"/>
      <c r="I109" s="338"/>
      <c r="J109" s="164"/>
      <c r="K109" s="153"/>
      <c r="L109" s="310"/>
      <c r="M109" s="37"/>
      <c r="N109" s="38"/>
      <c r="O109" s="919"/>
      <c r="P109" s="920"/>
    </row>
    <row r="110" spans="2:24" ht="14.1" customHeight="1" x14ac:dyDescent="0.25">
      <c r="B110" s="1118"/>
      <c r="C110" s="491" t="s">
        <v>464</v>
      </c>
      <c r="D110" s="47"/>
      <c r="E110" s="6"/>
      <c r="F110" s="6"/>
      <c r="G110" s="1138" t="s">
        <v>207</v>
      </c>
      <c r="H110" s="521">
        <v>2.4</v>
      </c>
      <c r="I110" s="1138" t="s">
        <v>208</v>
      </c>
      <c r="J110" s="521">
        <v>2.4</v>
      </c>
      <c r="K110" s="153"/>
      <c r="L110" s="310"/>
      <c r="M110" s="37"/>
      <c r="N110" s="38"/>
      <c r="O110" s="919"/>
      <c r="P110" s="920"/>
    </row>
    <row r="111" spans="2:24" ht="6" customHeight="1" x14ac:dyDescent="0.25">
      <c r="B111" s="1118"/>
      <c r="C111" s="345"/>
      <c r="D111" s="47"/>
      <c r="E111" s="6"/>
      <c r="F111" s="6"/>
      <c r="G111" s="1138"/>
      <c r="H111" s="223"/>
      <c r="I111" s="1138"/>
      <c r="J111" s="223"/>
      <c r="K111" s="153"/>
      <c r="L111" s="310"/>
      <c r="M111" s="37"/>
      <c r="N111" s="38"/>
      <c r="O111" s="919"/>
      <c r="P111" s="920"/>
    </row>
    <row r="112" spans="2:24" ht="14.1" customHeight="1" x14ac:dyDescent="0.25">
      <c r="B112" s="1118"/>
      <c r="C112" s="491" t="s">
        <v>460</v>
      </c>
      <c r="D112" s="47"/>
      <c r="E112" s="6"/>
      <c r="F112" s="6"/>
      <c r="G112" s="1138"/>
      <c r="H112" s="521">
        <v>2.4</v>
      </c>
      <c r="I112" s="1138"/>
      <c r="J112" s="521">
        <v>2.4</v>
      </c>
      <c r="K112" s="153"/>
      <c r="L112" s="310"/>
      <c r="M112" s="37"/>
      <c r="N112" s="38"/>
      <c r="O112" s="919"/>
      <c r="P112" s="920"/>
    </row>
    <row r="113" spans="2:17" ht="6" customHeight="1" x14ac:dyDescent="0.25">
      <c r="B113" s="1118"/>
      <c r="C113" s="345"/>
      <c r="D113" s="47"/>
      <c r="E113" s="6"/>
      <c r="F113" s="6"/>
      <c r="G113" s="1138"/>
      <c r="H113" s="223"/>
      <c r="I113" s="1138"/>
      <c r="J113" s="223"/>
      <c r="K113" s="153"/>
      <c r="L113" s="310"/>
      <c r="M113" s="37"/>
      <c r="N113" s="38"/>
      <c r="O113" s="919"/>
      <c r="P113" s="920"/>
    </row>
    <row r="114" spans="2:17" ht="14.1" customHeight="1" x14ac:dyDescent="0.25">
      <c r="B114" s="1118"/>
      <c r="C114" s="491" t="s">
        <v>461</v>
      </c>
      <c r="D114" s="47"/>
      <c r="E114" s="6"/>
      <c r="F114" s="6"/>
      <c r="G114" s="1138"/>
      <c r="H114" s="521">
        <v>2.4</v>
      </c>
      <c r="I114" s="1138"/>
      <c r="J114" s="521">
        <v>2.4</v>
      </c>
      <c r="K114" s="153"/>
      <c r="L114" s="310"/>
      <c r="M114" s="899"/>
      <c r="N114" s="900"/>
      <c r="O114" s="919"/>
      <c r="P114" s="920"/>
    </row>
    <row r="115" spans="2:17" ht="6" customHeight="1" x14ac:dyDescent="0.25">
      <c r="B115" s="1118"/>
      <c r="C115" s="491"/>
      <c r="D115" s="47"/>
      <c r="E115" s="6"/>
      <c r="F115" s="6"/>
      <c r="G115" s="1138"/>
      <c r="H115" s="223"/>
      <c r="I115" s="1138"/>
      <c r="J115" s="223"/>
      <c r="K115" s="153"/>
      <c r="L115" s="310"/>
      <c r="M115" s="37"/>
      <c r="N115" s="38"/>
      <c r="O115" s="919"/>
      <c r="P115" s="920"/>
    </row>
    <row r="116" spans="2:17" ht="14.1" customHeight="1" x14ac:dyDescent="0.25">
      <c r="B116" s="1118"/>
      <c r="C116" s="491" t="s">
        <v>462</v>
      </c>
      <c r="D116" s="47"/>
      <c r="E116" s="6"/>
      <c r="F116" s="6"/>
      <c r="G116" s="1138"/>
      <c r="H116" s="521">
        <v>2.4</v>
      </c>
      <c r="I116" s="1138"/>
      <c r="J116" s="521">
        <v>2.4</v>
      </c>
      <c r="K116" s="153"/>
      <c r="L116" s="310"/>
      <c r="M116" s="37"/>
      <c r="N116" s="38"/>
      <c r="O116" s="919"/>
      <c r="P116" s="920"/>
    </row>
    <row r="117" spans="2:17" ht="6" customHeight="1" x14ac:dyDescent="0.25">
      <c r="B117" s="1118"/>
      <c r="C117" s="345"/>
      <c r="D117" s="47"/>
      <c r="E117" s="6"/>
      <c r="F117" s="161"/>
      <c r="G117" s="1138"/>
      <c r="H117" s="223"/>
      <c r="I117" s="161"/>
      <c r="J117" s="214"/>
      <c r="K117" s="153"/>
      <c r="L117" s="310"/>
      <c r="M117" s="37"/>
      <c r="N117" s="38"/>
      <c r="O117" s="919"/>
      <c r="P117" s="920"/>
    </row>
    <row r="118" spans="2:17" ht="14.1" customHeight="1" x14ac:dyDescent="0.25">
      <c r="B118" s="1118"/>
      <c r="C118" s="491" t="s">
        <v>463</v>
      </c>
      <c r="D118" s="47"/>
      <c r="E118" s="6"/>
      <c r="F118" s="6"/>
      <c r="G118" s="1138"/>
      <c r="H118" s="521">
        <v>2.4</v>
      </c>
      <c r="I118" s="161"/>
      <c r="J118" s="214"/>
      <c r="K118" s="153"/>
      <c r="L118" s="341"/>
      <c r="M118" s="37"/>
      <c r="N118" s="342"/>
      <c r="O118" s="919"/>
      <c r="P118" s="920"/>
    </row>
    <row r="119" spans="2:17" ht="6" customHeight="1" x14ac:dyDescent="0.25">
      <c r="B119" s="1118"/>
      <c r="C119" s="491"/>
      <c r="D119" s="47"/>
      <c r="E119" s="6"/>
      <c r="F119" s="161"/>
      <c r="G119" s="162"/>
      <c r="H119" s="420"/>
      <c r="I119" s="489"/>
      <c r="J119" s="214"/>
      <c r="K119" s="153"/>
      <c r="L119" s="486"/>
      <c r="M119" s="37"/>
      <c r="N119" s="485"/>
      <c r="O119" s="919"/>
      <c r="P119" s="920"/>
    </row>
    <row r="120" spans="2:17" ht="15" customHeight="1" x14ac:dyDescent="0.25">
      <c r="B120" s="1118"/>
      <c r="C120" s="490" t="s">
        <v>339</v>
      </c>
      <c r="D120" s="47"/>
      <c r="E120" s="47"/>
      <c r="F120" s="161"/>
      <c r="G120" s="167"/>
      <c r="H120" s="464">
        <f>ROUNDUP(IF(VAR&gt;0,(IF(H68&gt;0,H68/3,0)+IF(H70&gt;0,H70/3,0)+IF(H72&gt;0,H72/1.2,0)+IF(H74&gt;0,H74/1.2,0)+IF(H76&gt;0,H76/3)+IF(H78&gt;0,H78/3,0)+IF(H80&gt;0,H80/1.2,0)+IF(H82&gt;0,H82/1.2,0)+IF(H86&gt;0,H86/3,0)+IF(H88&gt;0,H88/3,0)+IF(H90&gt;0,H90/1.2,0)+IF(H92&gt;0,H92/1.2,0)+IF(H94&gt;0,H94/3,0)+IF(H96&gt;0,H96/3,0)+IF(H98&gt;0,H98/1.2,0)+IF(H100&gt;0,H100/1.2,0))/(VAR*K10),0),0)</f>
        <v>0</v>
      </c>
      <c r="I120" s="489"/>
      <c r="J120" s="214"/>
      <c r="K120" s="153"/>
      <c r="L120" s="486"/>
      <c r="M120" s="484"/>
      <c r="N120" s="485"/>
      <c r="O120" s="487"/>
      <c r="P120" s="488"/>
      <c r="Q120" s="11"/>
    </row>
    <row r="121" spans="2:17" ht="6" customHeight="1" x14ac:dyDescent="0.25">
      <c r="B121" s="1118"/>
      <c r="C121" s="491"/>
      <c r="D121" s="47"/>
      <c r="E121" s="6"/>
      <c r="F121" s="161"/>
      <c r="G121" s="162"/>
      <c r="H121" s="420"/>
      <c r="I121" s="489"/>
      <c r="J121" s="214"/>
      <c r="K121" s="153"/>
      <c r="L121" s="486"/>
      <c r="M121" s="37"/>
      <c r="N121" s="485"/>
      <c r="O121" s="919"/>
      <c r="P121" s="920"/>
    </row>
    <row r="122" spans="2:17" ht="14.1" customHeight="1" x14ac:dyDescent="0.25">
      <c r="B122" s="1118"/>
      <c r="C122" s="490" t="s">
        <v>467</v>
      </c>
      <c r="D122" s="47"/>
      <c r="E122" s="47"/>
      <c r="F122" s="161"/>
      <c r="G122" s="162"/>
      <c r="H122" s="464">
        <v>2</v>
      </c>
      <c r="I122" s="489"/>
      <c r="J122" s="214"/>
      <c r="K122" s="153"/>
      <c r="L122" s="486"/>
      <c r="M122" s="899">
        <v>0</v>
      </c>
      <c r="N122" s="900"/>
      <c r="O122" s="919"/>
      <c r="P122" s="920"/>
      <c r="Q122" s="233">
        <f>IF(M122=0,L122,M122)</f>
        <v>0</v>
      </c>
    </row>
    <row r="123" spans="2:17" ht="6" customHeight="1" x14ac:dyDescent="0.25">
      <c r="B123" s="1118"/>
      <c r="C123" s="491"/>
      <c r="D123" s="47"/>
      <c r="E123" s="6"/>
      <c r="F123" s="161"/>
      <c r="G123" s="162"/>
      <c r="H123" s="420"/>
      <c r="I123" s="489"/>
      <c r="J123" s="214"/>
      <c r="K123" s="153"/>
      <c r="L123" s="486"/>
      <c r="M123" s="37"/>
      <c r="N123" s="485"/>
      <c r="O123" s="919"/>
      <c r="P123" s="920"/>
    </row>
    <row r="124" spans="2:17" ht="15" customHeight="1" x14ac:dyDescent="0.25">
      <c r="B124" s="1118"/>
      <c r="C124" s="490" t="s">
        <v>174</v>
      </c>
      <c r="D124" s="47"/>
      <c r="E124" s="47"/>
      <c r="F124" s="161"/>
      <c r="G124" s="167"/>
      <c r="H124" s="417">
        <v>0</v>
      </c>
      <c r="I124" s="489"/>
      <c r="J124" s="214"/>
      <c r="K124" s="153"/>
      <c r="L124" s="486"/>
      <c r="M124" s="899">
        <v>0</v>
      </c>
      <c r="N124" s="900"/>
      <c r="O124" s="919"/>
      <c r="P124" s="920"/>
      <c r="Q124" s="233">
        <f>IF(M124=0,L124,M124)</f>
        <v>0</v>
      </c>
    </row>
    <row r="125" spans="2:17" ht="6" customHeight="1" thickBot="1" x14ac:dyDescent="0.3">
      <c r="B125" s="1118"/>
      <c r="C125" s="490"/>
      <c r="D125" s="47"/>
      <c r="E125" s="6"/>
      <c r="F125" s="497"/>
      <c r="G125" s="498"/>
      <c r="H125" s="223"/>
      <c r="I125" s="161"/>
      <c r="J125" s="214"/>
      <c r="K125" s="153"/>
      <c r="L125" s="341"/>
      <c r="M125" s="37"/>
      <c r="N125" s="342"/>
      <c r="O125" s="434"/>
      <c r="P125" s="435"/>
    </row>
    <row r="126" spans="2:17" ht="14.1" customHeight="1" x14ac:dyDescent="0.25">
      <c r="B126" s="1118"/>
      <c r="C126" s="494" t="s">
        <v>48</v>
      </c>
      <c r="D126" s="495"/>
      <c r="E126" s="496"/>
      <c r="F126" s="161"/>
      <c r="G126" s="161"/>
      <c r="H126" s="499"/>
      <c r="I126" s="500"/>
      <c r="J126" s="501">
        <v>0</v>
      </c>
      <c r="K126" s="502" t="s">
        <v>52</v>
      </c>
      <c r="L126" s="503">
        <v>5</v>
      </c>
      <c r="M126" s="1140"/>
      <c r="N126" s="1141"/>
      <c r="O126" s="1147">
        <f>IF(H126&gt;0,ROUND((H126/$H$59)+0.495,1),0)</f>
        <v>0</v>
      </c>
      <c r="P126" s="1148"/>
      <c r="Q126" s="233">
        <f>IF(M126=0,L126,M126)</f>
        <v>5</v>
      </c>
    </row>
    <row r="127" spans="2:17" ht="6" customHeight="1" x14ac:dyDescent="0.25">
      <c r="B127" s="1118"/>
      <c r="C127" s="345"/>
      <c r="D127" s="47"/>
      <c r="E127" s="6"/>
      <c r="F127" s="6"/>
      <c r="G127" s="161"/>
      <c r="H127" s="223"/>
      <c r="I127" s="161"/>
      <c r="J127" s="214"/>
      <c r="K127" s="153"/>
      <c r="L127" s="310"/>
      <c r="M127" s="37"/>
      <c r="N127" s="38"/>
      <c r="O127" s="919"/>
      <c r="P127" s="920"/>
    </row>
    <row r="128" spans="2:17" ht="14.1" customHeight="1" x14ac:dyDescent="0.25">
      <c r="B128" s="1118"/>
      <c r="C128" s="339" t="s">
        <v>166</v>
      </c>
      <c r="D128" s="47"/>
      <c r="E128" s="166"/>
      <c r="F128" s="161"/>
      <c r="G128" s="167"/>
      <c r="H128" s="417">
        <v>0</v>
      </c>
      <c r="I128" s="213" t="s">
        <v>228</v>
      </c>
      <c r="J128" s="480">
        <v>0</v>
      </c>
      <c r="K128" s="153" t="s">
        <v>438</v>
      </c>
      <c r="L128" s="310">
        <v>5</v>
      </c>
      <c r="M128" s="121"/>
      <c r="N128" s="38"/>
      <c r="O128" s="923">
        <f>IF(H128&gt;0,ROUND((H128/$H$59)+0.495,1),0)</f>
        <v>0</v>
      </c>
      <c r="P128" s="924"/>
      <c r="Q128" s="233">
        <f>IF(M128=0,L128,M128)</f>
        <v>5</v>
      </c>
    </row>
    <row r="129" spans="2:17" ht="5.25" customHeight="1" x14ac:dyDescent="0.25">
      <c r="B129" s="1118"/>
      <c r="C129" s="336"/>
      <c r="D129" s="47"/>
      <c r="E129" s="6"/>
      <c r="F129" s="161"/>
      <c r="G129" s="164"/>
      <c r="H129" s="223"/>
      <c r="I129" s="338"/>
      <c r="J129" s="462"/>
      <c r="K129" s="153"/>
      <c r="L129" s="36"/>
      <c r="M129" s="37"/>
      <c r="N129" s="38"/>
      <c r="O129" s="919"/>
      <c r="P129" s="920"/>
    </row>
    <row r="130" spans="2:17" ht="15.75" customHeight="1" x14ac:dyDescent="0.25">
      <c r="B130" s="1118"/>
      <c r="C130" s="404" t="s">
        <v>465</v>
      </c>
      <c r="D130" s="47"/>
      <c r="E130" s="47"/>
      <c r="F130" s="161"/>
      <c r="G130" s="162"/>
      <c r="H130" s="464">
        <v>2</v>
      </c>
      <c r="I130" s="338"/>
      <c r="J130" s="462"/>
      <c r="K130" s="153" t="s">
        <v>437</v>
      </c>
      <c r="L130" s="36">
        <v>4</v>
      </c>
      <c r="M130" s="899">
        <v>0</v>
      </c>
      <c r="N130" s="900"/>
      <c r="O130" s="919"/>
      <c r="P130" s="920"/>
      <c r="Q130" s="233">
        <f>IF(M130=0,L130,M130)</f>
        <v>4</v>
      </c>
    </row>
    <row r="131" spans="2:17" ht="6" customHeight="1" x14ac:dyDescent="0.25">
      <c r="B131" s="1118"/>
      <c r="C131" s="404"/>
      <c r="D131" s="47"/>
      <c r="E131" s="6"/>
      <c r="F131" s="161"/>
      <c r="G131" s="164"/>
      <c r="H131" s="223"/>
      <c r="I131" s="407"/>
      <c r="J131" s="462"/>
      <c r="K131" s="153"/>
      <c r="L131" s="405"/>
      <c r="M131" s="37"/>
      <c r="N131" s="403"/>
      <c r="O131" s="436"/>
      <c r="P131" s="437"/>
    </row>
    <row r="132" spans="2:17" ht="15.75" customHeight="1" x14ac:dyDescent="0.25">
      <c r="B132" s="1118"/>
      <c r="C132" s="404" t="s">
        <v>466</v>
      </c>
      <c r="D132" s="47"/>
      <c r="E132" s="47"/>
      <c r="F132" s="161"/>
      <c r="G132" s="162"/>
      <c r="H132" s="464">
        <v>1</v>
      </c>
      <c r="I132" s="406"/>
      <c r="J132" s="462"/>
      <c r="K132" s="153"/>
      <c r="L132" s="405"/>
      <c r="M132" s="402"/>
      <c r="N132" s="403"/>
      <c r="O132" s="436"/>
      <c r="P132" s="437"/>
      <c r="Q132" s="11"/>
    </row>
    <row r="133" spans="2:17" ht="6" customHeight="1" x14ac:dyDescent="0.25">
      <c r="B133" s="1118"/>
      <c r="C133" s="345"/>
      <c r="D133" s="47"/>
      <c r="E133" s="6"/>
      <c r="F133" s="161"/>
      <c r="G133" s="164"/>
      <c r="H133" s="223"/>
      <c r="I133" s="338"/>
      <c r="J133" s="462"/>
      <c r="K133" s="153"/>
      <c r="L133" s="36"/>
      <c r="M133" s="37"/>
      <c r="N133" s="38"/>
      <c r="O133" s="434"/>
      <c r="P133" s="435"/>
    </row>
    <row r="134" spans="2:17" ht="14.1" customHeight="1" x14ac:dyDescent="0.25">
      <c r="B134" s="1118"/>
      <c r="C134" s="339" t="s">
        <v>60</v>
      </c>
      <c r="D134" s="168"/>
      <c r="E134" s="168"/>
      <c r="F134" s="161"/>
      <c r="G134" s="167"/>
      <c r="H134" s="417">
        <v>0</v>
      </c>
      <c r="I134" s="413">
        <v>0</v>
      </c>
      <c r="J134" s="462"/>
      <c r="K134" s="153" t="s">
        <v>52</v>
      </c>
      <c r="L134" s="36">
        <v>3</v>
      </c>
      <c r="M134" s="899">
        <v>0</v>
      </c>
      <c r="N134" s="900"/>
      <c r="O134" s="1136">
        <f>IF(H134&gt;0,ROUND((H134/$H$59)+0.495,1),0)</f>
        <v>0</v>
      </c>
      <c r="P134" s="1137"/>
      <c r="Q134" s="233">
        <f>IF(M134=0,L134,M134)</f>
        <v>3</v>
      </c>
    </row>
    <row r="135" spans="2:17" ht="6" customHeight="1" thickBot="1" x14ac:dyDescent="0.3">
      <c r="B135" s="1119"/>
      <c r="C135" s="336"/>
      <c r="D135" s="47"/>
      <c r="E135" s="6"/>
      <c r="F135" s="161"/>
      <c r="G135" s="164"/>
      <c r="H135" s="223"/>
      <c r="I135" s="164"/>
      <c r="J135" s="164"/>
      <c r="K135" s="153"/>
      <c r="L135" s="36"/>
      <c r="M135" s="905"/>
      <c r="N135" s="906"/>
      <c r="O135" s="434"/>
      <c r="P135" s="435"/>
    </row>
    <row r="136" spans="2:17" ht="14.1" customHeight="1" x14ac:dyDescent="0.25">
      <c r="B136" s="893" t="s">
        <v>177</v>
      </c>
      <c r="C136" s="202" t="s">
        <v>168</v>
      </c>
      <c r="D136" s="169"/>
      <c r="E136" s="170"/>
      <c r="F136" s="171"/>
      <c r="G136" s="172"/>
      <c r="H136" s="418">
        <v>0</v>
      </c>
      <c r="I136" s="322"/>
      <c r="J136" s="322"/>
      <c r="K136" s="473" t="s">
        <v>47</v>
      </c>
      <c r="L136" s="101">
        <v>3</v>
      </c>
      <c r="M136" s="1132">
        <v>0</v>
      </c>
      <c r="N136" s="1133"/>
      <c r="O136" s="1134">
        <f>IF(H136&gt;0,ROUND((H136/$H$59)+0.495,1),0)</f>
        <v>0</v>
      </c>
      <c r="P136" s="1135"/>
      <c r="Q136" s="233">
        <f>IF(M136=0,L136,M136)</f>
        <v>3</v>
      </c>
    </row>
    <row r="137" spans="2:17" ht="6" customHeight="1" x14ac:dyDescent="0.25">
      <c r="B137" s="894"/>
      <c r="C137" s="339"/>
      <c r="D137" s="47"/>
      <c r="E137" s="166"/>
      <c r="F137" s="161"/>
      <c r="G137" s="161"/>
      <c r="H137" s="211"/>
      <c r="I137" s="161"/>
      <c r="J137" s="214"/>
      <c r="K137" s="153"/>
      <c r="L137" s="36"/>
      <c r="M137" s="121"/>
      <c r="N137" s="38"/>
      <c r="O137" s="919"/>
      <c r="P137" s="1131"/>
    </row>
    <row r="138" spans="2:17" ht="14.1" customHeight="1" x14ac:dyDescent="0.25">
      <c r="B138" s="894"/>
      <c r="C138" s="339" t="s">
        <v>167</v>
      </c>
      <c r="D138" s="47"/>
      <c r="E138" s="166"/>
      <c r="F138" s="161"/>
      <c r="G138" s="167"/>
      <c r="H138" s="417">
        <v>0</v>
      </c>
      <c r="I138" s="213"/>
      <c r="J138" s="214"/>
      <c r="K138" s="153"/>
      <c r="L138" s="36"/>
      <c r="M138" s="121"/>
      <c r="N138" s="38"/>
      <c r="O138" s="923">
        <f>IF(H138&gt;0,ROUND((H138/$H$59)+0.495,1),0)</f>
        <v>0</v>
      </c>
      <c r="P138" s="924"/>
    </row>
    <row r="139" spans="2:17" ht="6" customHeight="1" x14ac:dyDescent="0.25">
      <c r="B139" s="894"/>
      <c r="C139" s="345"/>
      <c r="D139" s="47"/>
      <c r="E139" s="6"/>
      <c r="F139" s="161"/>
      <c r="G139" s="164"/>
      <c r="H139" s="223"/>
      <c r="I139" s="338"/>
      <c r="J139" s="214"/>
      <c r="K139" s="153"/>
      <c r="L139" s="36"/>
      <c r="M139" s="37"/>
      <c r="N139" s="38"/>
      <c r="O139" s="434"/>
      <c r="P139" s="438"/>
    </row>
    <row r="140" spans="2:17" ht="14.1" customHeight="1" x14ac:dyDescent="0.25">
      <c r="B140" s="894"/>
      <c r="C140" s="339" t="s">
        <v>165</v>
      </c>
      <c r="D140" s="47"/>
      <c r="E140" s="166"/>
      <c r="F140" s="161"/>
      <c r="G140" s="167"/>
      <c r="H140" s="417">
        <v>0</v>
      </c>
      <c r="I140" s="213" t="s">
        <v>228</v>
      </c>
      <c r="J140" s="480">
        <v>0</v>
      </c>
      <c r="K140" s="153"/>
      <c r="L140" s="126"/>
      <c r="M140" s="899">
        <v>0</v>
      </c>
      <c r="N140" s="900"/>
      <c r="O140" s="923">
        <f>IF(H140&gt;0,ROUND((H140/$H$59)+0.495,1),0)</f>
        <v>0</v>
      </c>
      <c r="P140" s="924"/>
      <c r="Q140" s="233">
        <f>IF(M140=0,L140,M140)</f>
        <v>0</v>
      </c>
    </row>
    <row r="141" spans="2:17" ht="6" customHeight="1" x14ac:dyDescent="0.25">
      <c r="B141" s="894"/>
      <c r="C141" s="345"/>
      <c r="D141" s="47"/>
      <c r="E141" s="6"/>
      <c r="F141" s="161"/>
      <c r="G141" s="164"/>
      <c r="H141" s="223"/>
      <c r="I141" s="338"/>
      <c r="J141" s="214"/>
      <c r="K141" s="153"/>
      <c r="L141" s="36"/>
      <c r="M141" s="37"/>
      <c r="N141" s="38"/>
      <c r="O141" s="434"/>
      <c r="P141" s="438"/>
    </row>
    <row r="142" spans="2:17" ht="11.25" customHeight="1" thickBot="1" x14ac:dyDescent="0.3">
      <c r="B142" s="895"/>
      <c r="C142" s="203" t="s">
        <v>61</v>
      </c>
      <c r="D142" s="173"/>
      <c r="E142" s="173"/>
      <c r="F142" s="174"/>
      <c r="G142" s="175"/>
      <c r="H142" s="419">
        <v>0</v>
      </c>
      <c r="I142" s="176"/>
      <c r="J142" s="481"/>
      <c r="K142" s="153" t="s">
        <v>47</v>
      </c>
      <c r="L142" s="102">
        <v>2.5</v>
      </c>
      <c r="M142" s="1128">
        <v>0</v>
      </c>
      <c r="N142" s="1129"/>
      <c r="O142" s="923">
        <f>IF(H142&gt;0,ROUND((H142/$H$59)+0.495,1),0)</f>
        <v>0</v>
      </c>
      <c r="P142" s="924"/>
      <c r="Q142" s="233">
        <f>IF(M142=0,L142,M142)</f>
        <v>2.5</v>
      </c>
    </row>
    <row r="143" spans="2:17" ht="14.1" customHeight="1" x14ac:dyDescent="0.25">
      <c r="B143" s="1120" t="s">
        <v>164</v>
      </c>
      <c r="C143" s="344" t="s">
        <v>331</v>
      </c>
      <c r="D143" s="177"/>
      <c r="E143" s="54"/>
      <c r="F143" s="178"/>
      <c r="G143" s="179"/>
      <c r="H143" s="421">
        <v>0</v>
      </c>
      <c r="I143" s="375"/>
      <c r="J143" s="375"/>
      <c r="K143" s="152" t="s">
        <v>47</v>
      </c>
      <c r="L143" s="544">
        <v>3</v>
      </c>
      <c r="M143" s="925">
        <v>0</v>
      </c>
      <c r="N143" s="1123"/>
      <c r="O143" s="1100">
        <f>IF(H143&gt;0,ROUND((H143/$H$59)+0.495,1),0)</f>
        <v>0</v>
      </c>
      <c r="P143" s="1101"/>
      <c r="Q143" s="546">
        <f>IF(M143=0,L143,M143)</f>
        <v>3</v>
      </c>
    </row>
    <row r="144" spans="2:17" ht="6" customHeight="1" x14ac:dyDescent="0.25">
      <c r="B144" s="1121"/>
      <c r="C144" s="396"/>
      <c r="D144" s="47"/>
      <c r="E144" s="6"/>
      <c r="F144" s="161"/>
      <c r="G144" s="164"/>
      <c r="H144" s="223"/>
      <c r="I144" s="397"/>
      <c r="J144" s="214"/>
      <c r="K144" s="153"/>
      <c r="L144" s="545"/>
      <c r="M144" s="37"/>
      <c r="N144" s="542"/>
      <c r="O144" s="919"/>
      <c r="P144" s="920"/>
    </row>
    <row r="145" spans="2:17" ht="14.1" customHeight="1" x14ac:dyDescent="0.25">
      <c r="B145" s="1121"/>
      <c r="C145" s="339" t="s">
        <v>53</v>
      </c>
      <c r="D145" s="168"/>
      <c r="E145" s="168"/>
      <c r="F145" s="161"/>
      <c r="G145" s="167"/>
      <c r="H145" s="417">
        <v>0</v>
      </c>
      <c r="I145" s="338"/>
      <c r="J145" s="214"/>
      <c r="K145" s="153" t="s">
        <v>47</v>
      </c>
      <c r="L145" s="545">
        <v>3</v>
      </c>
      <c r="M145" s="899">
        <v>0</v>
      </c>
      <c r="N145" s="900"/>
      <c r="O145" s="923">
        <f>IF(H145&gt;0,ROUND((H145/$H$59)+0.495,1),0)</f>
        <v>0</v>
      </c>
      <c r="P145" s="924"/>
      <c r="Q145" s="546">
        <f>IF(M145=0,L145,M145)</f>
        <v>3</v>
      </c>
    </row>
    <row r="146" spans="2:17" ht="6" customHeight="1" x14ac:dyDescent="0.25">
      <c r="B146" s="1121"/>
      <c r="C146" s="345"/>
      <c r="D146" s="47"/>
      <c r="E146" s="6"/>
      <c r="F146" s="161"/>
      <c r="G146" s="164"/>
      <c r="H146" s="223"/>
      <c r="I146" s="338"/>
      <c r="J146" s="214"/>
      <c r="K146" s="153"/>
      <c r="L146" s="545"/>
      <c r="M146" s="901"/>
      <c r="N146" s="902"/>
      <c r="O146" s="919"/>
      <c r="P146" s="920"/>
    </row>
    <row r="147" spans="2:17" ht="14.1" customHeight="1" x14ac:dyDescent="0.25">
      <c r="B147" s="1121"/>
      <c r="C147" s="339" t="s">
        <v>51</v>
      </c>
      <c r="D147" s="168"/>
      <c r="E147" s="166"/>
      <c r="F147" s="161"/>
      <c r="G147" s="167"/>
      <c r="H147" s="417">
        <v>0</v>
      </c>
      <c r="I147" s="416">
        <v>0</v>
      </c>
      <c r="J147" s="214"/>
      <c r="K147" s="153" t="s">
        <v>52</v>
      </c>
      <c r="L147" s="545">
        <v>3</v>
      </c>
      <c r="M147" s="901"/>
      <c r="N147" s="902"/>
      <c r="O147" s="923">
        <f>IF(H147&gt;0,ROUND((H147/$H$59)+0.495,1),0)</f>
        <v>0</v>
      </c>
      <c r="P147" s="924"/>
      <c r="Q147" s="546">
        <f>IF(M147=0,L147,M147)</f>
        <v>3</v>
      </c>
    </row>
    <row r="148" spans="2:17" ht="6" customHeight="1" x14ac:dyDescent="0.25">
      <c r="B148" s="1121"/>
      <c r="C148" s="345"/>
      <c r="D148" s="47"/>
      <c r="E148" s="6"/>
      <c r="F148" s="161"/>
      <c r="G148" s="164"/>
      <c r="H148" s="223"/>
      <c r="I148" s="338"/>
      <c r="J148" s="214"/>
      <c r="K148" s="153"/>
      <c r="L148" s="545"/>
      <c r="M148" s="901"/>
      <c r="N148" s="902"/>
      <c r="O148" s="923">
        <f t="shared" ref="O148:O172" si="2">IF(H148&gt;0,ROUND((H148/$H$59)+0.495,1),0)</f>
        <v>0</v>
      </c>
      <c r="P148" s="924"/>
    </row>
    <row r="149" spans="2:17" ht="14.1" customHeight="1" thickBot="1" x14ac:dyDescent="0.3">
      <c r="B149" s="1121"/>
      <c r="C149" s="339" t="s">
        <v>54</v>
      </c>
      <c r="D149" s="6"/>
      <c r="E149" s="348"/>
      <c r="F149" s="161"/>
      <c r="G149" s="164"/>
      <c r="H149" s="223"/>
      <c r="I149" s="338"/>
      <c r="J149" s="214"/>
      <c r="K149" s="543"/>
      <c r="L149" s="100"/>
      <c r="M149" s="905"/>
      <c r="N149" s="906"/>
      <c r="O149" s="905"/>
      <c r="P149" s="906"/>
    </row>
    <row r="150" spans="2:17" ht="14.1" customHeight="1" x14ac:dyDescent="0.25">
      <c r="B150" s="1121"/>
      <c r="C150" s="163"/>
      <c r="D150" s="218" t="s">
        <v>169</v>
      </c>
      <c r="E150" s="219"/>
      <c r="F150" s="220"/>
      <c r="G150" s="221"/>
      <c r="H150" s="422"/>
      <c r="I150" s="217" t="s">
        <v>55</v>
      </c>
      <c r="J150" s="469">
        <v>0</v>
      </c>
      <c r="K150" s="153" t="s">
        <v>43</v>
      </c>
      <c r="L150" s="126">
        <v>0.55000000000000004</v>
      </c>
      <c r="M150" s="901"/>
      <c r="N150" s="902"/>
      <c r="O150" s="937">
        <f>IF(H150&gt;0,ROUND((H150/$H$59)+0.495,1),0)</f>
        <v>0</v>
      </c>
      <c r="P150" s="938"/>
      <c r="Q150" s="546">
        <f>IF(M150=0,L150,M150)</f>
        <v>0.55000000000000004</v>
      </c>
    </row>
    <row r="151" spans="2:17" ht="6" customHeight="1" x14ac:dyDescent="0.25">
      <c r="B151" s="1121"/>
      <c r="C151" s="163"/>
      <c r="D151" s="206"/>
      <c r="E151" s="222"/>
      <c r="F151" s="211"/>
      <c r="G151" s="223"/>
      <c r="H151" s="223"/>
      <c r="I151" s="338"/>
      <c r="J151" s="214"/>
      <c r="K151" s="153"/>
      <c r="L151" s="545"/>
      <c r="M151" s="901"/>
      <c r="N151" s="902"/>
      <c r="O151" s="923"/>
      <c r="P151" s="924"/>
    </row>
    <row r="152" spans="2:17" ht="14.1" customHeight="1" x14ac:dyDescent="0.25">
      <c r="B152" s="1121"/>
      <c r="C152" s="48"/>
      <c r="D152" s="209"/>
      <c r="E152" s="337" t="s">
        <v>176</v>
      </c>
      <c r="F152" s="211"/>
      <c r="G152" s="224"/>
      <c r="H152" s="482">
        <v>3</v>
      </c>
      <c r="I152" s="338"/>
      <c r="J152" s="214"/>
      <c r="K152" s="153"/>
      <c r="L152" s="545"/>
      <c r="M152" s="901"/>
      <c r="N152" s="902"/>
      <c r="O152" s="923"/>
      <c r="P152" s="924"/>
    </row>
    <row r="153" spans="2:17" ht="6" customHeight="1" thickBot="1" x14ac:dyDescent="0.3">
      <c r="B153" s="1121"/>
      <c r="C153" s="163"/>
      <c r="D153" s="206"/>
      <c r="E153" s="222"/>
      <c r="F153" s="211"/>
      <c r="G153" s="223"/>
      <c r="H153" s="223"/>
      <c r="I153" s="338"/>
      <c r="J153" s="214"/>
      <c r="K153" s="543"/>
      <c r="L153" s="100"/>
      <c r="M153" s="905"/>
      <c r="N153" s="906"/>
      <c r="O153" s="905"/>
      <c r="P153" s="906"/>
    </row>
    <row r="154" spans="2:17" ht="14.1" customHeight="1" x14ac:dyDescent="0.25">
      <c r="B154" s="1121"/>
      <c r="C154" s="160"/>
      <c r="D154" s="218" t="s">
        <v>62</v>
      </c>
      <c r="E154" s="225"/>
      <c r="F154" s="210"/>
      <c r="G154" s="221"/>
      <c r="H154" s="422"/>
      <c r="I154" s="180"/>
      <c r="J154" s="210"/>
      <c r="K154" s="153" t="s">
        <v>43</v>
      </c>
      <c r="L154" s="126">
        <v>0.55000000000000004</v>
      </c>
      <c r="M154" s="901"/>
      <c r="N154" s="902"/>
      <c r="O154" s="937">
        <f>IF(H154&gt;0,ROUND((H154/$H$59)+0.495,1),0)</f>
        <v>0</v>
      </c>
      <c r="P154" s="938"/>
      <c r="Q154" s="546">
        <f>IF(M154=0,L154,M154)</f>
        <v>0.55000000000000004</v>
      </c>
    </row>
    <row r="155" spans="2:17" ht="6" customHeight="1" x14ac:dyDescent="0.25">
      <c r="B155" s="1121"/>
      <c r="C155" s="163"/>
      <c r="D155" s="206"/>
      <c r="E155" s="209"/>
      <c r="F155" s="211"/>
      <c r="G155" s="223"/>
      <c r="H155" s="223"/>
      <c r="I155" s="214"/>
      <c r="J155" s="214"/>
      <c r="K155" s="153"/>
      <c r="L155" s="545"/>
      <c r="M155" s="901"/>
      <c r="N155" s="902"/>
      <c r="O155" s="923"/>
      <c r="P155" s="924"/>
    </row>
    <row r="156" spans="2:17" ht="14.1" customHeight="1" x14ac:dyDescent="0.25">
      <c r="B156" s="1121"/>
      <c r="C156" s="160"/>
      <c r="D156" s="337"/>
      <c r="E156" s="105" t="s">
        <v>59</v>
      </c>
      <c r="F156" s="213" t="s">
        <v>170</v>
      </c>
      <c r="G156" s="226"/>
      <c r="H156" s="423">
        <v>0</v>
      </c>
      <c r="I156" s="213" t="s">
        <v>67</v>
      </c>
      <c r="J156" s="423">
        <v>0</v>
      </c>
      <c r="K156" s="153"/>
      <c r="L156" s="545"/>
      <c r="M156" s="901"/>
      <c r="N156" s="902"/>
      <c r="O156" s="923"/>
      <c r="P156" s="924"/>
    </row>
    <row r="157" spans="2:17" ht="6" customHeight="1" x14ac:dyDescent="0.25">
      <c r="B157" s="1121"/>
      <c r="C157" s="163"/>
      <c r="D157" s="206"/>
      <c r="E157" s="209"/>
      <c r="F157" s="211"/>
      <c r="G157" s="223"/>
      <c r="H157" s="223"/>
      <c r="I157" s="12"/>
      <c r="J157" s="214"/>
      <c r="K157" s="153"/>
      <c r="L157" s="545"/>
      <c r="M157" s="901"/>
      <c r="N157" s="902"/>
      <c r="O157" s="923"/>
      <c r="P157" s="924"/>
    </row>
    <row r="158" spans="2:17" ht="14.1" customHeight="1" x14ac:dyDescent="0.25">
      <c r="B158" s="1121"/>
      <c r="C158" s="163"/>
      <c r="D158" s="206"/>
      <c r="E158" s="105"/>
      <c r="F158" s="227"/>
      <c r="G158" s="228"/>
      <c r="H158" s="228"/>
      <c r="I158" s="213" t="s">
        <v>13</v>
      </c>
      <c r="J158" s="470">
        <v>0</v>
      </c>
      <c r="K158" s="153"/>
      <c r="L158" s="545"/>
      <c r="M158" s="901"/>
      <c r="N158" s="902"/>
      <c r="O158" s="923"/>
      <c r="P158" s="924"/>
    </row>
    <row r="159" spans="2:17" ht="6" customHeight="1" thickBot="1" x14ac:dyDescent="0.3">
      <c r="B159" s="1121"/>
      <c r="C159" s="163"/>
      <c r="D159" s="229"/>
      <c r="E159" s="209"/>
      <c r="F159" s="211"/>
      <c r="G159" s="223"/>
      <c r="H159" s="223"/>
      <c r="I159" s="12"/>
      <c r="J159" s="214"/>
      <c r="K159" s="543"/>
      <c r="L159" s="100"/>
      <c r="M159" s="905"/>
      <c r="N159" s="906"/>
      <c r="O159" s="905"/>
      <c r="P159" s="906"/>
    </row>
    <row r="160" spans="2:17" ht="14.1" customHeight="1" x14ac:dyDescent="0.25">
      <c r="B160" s="1121"/>
      <c r="C160" s="163"/>
      <c r="D160" s="218" t="s">
        <v>63</v>
      </c>
      <c r="E160" s="219"/>
      <c r="F160" s="220"/>
      <c r="G160" s="221"/>
      <c r="H160" s="422"/>
      <c r="I160" s="215"/>
      <c r="J160" s="215"/>
      <c r="K160" s="153" t="s">
        <v>43</v>
      </c>
      <c r="L160" s="126">
        <v>0.4</v>
      </c>
      <c r="M160" s="901"/>
      <c r="N160" s="902"/>
      <c r="O160" s="937">
        <f>IF(H160&gt;0,ROUND((H160/$H$59)+0.495,1),0)</f>
        <v>0</v>
      </c>
      <c r="P160" s="938"/>
      <c r="Q160" s="546">
        <f>IF(M160=0,L160,M160)</f>
        <v>0.4</v>
      </c>
    </row>
    <row r="161" spans="2:17" ht="6" customHeight="1" x14ac:dyDescent="0.25">
      <c r="B161" s="1121"/>
      <c r="C161" s="163"/>
      <c r="D161" s="206"/>
      <c r="E161" s="209"/>
      <c r="F161" s="211"/>
      <c r="G161" s="223"/>
      <c r="H161" s="223"/>
      <c r="I161" s="12"/>
      <c r="J161" s="214"/>
      <c r="K161" s="153"/>
      <c r="L161" s="545"/>
      <c r="M161" s="901"/>
      <c r="N161" s="902"/>
      <c r="O161" s="923"/>
      <c r="P161" s="924"/>
    </row>
    <row r="162" spans="2:17" ht="14.1" customHeight="1" x14ac:dyDescent="0.25">
      <c r="B162" s="1121"/>
      <c r="C162" s="163"/>
      <c r="D162" s="206"/>
      <c r="E162" s="105" t="s">
        <v>59</v>
      </c>
      <c r="F162" s="213" t="s">
        <v>170</v>
      </c>
      <c r="G162" s="226"/>
      <c r="H162" s="423">
        <v>0</v>
      </c>
      <c r="I162" s="213" t="s">
        <v>64</v>
      </c>
      <c r="J162" s="423">
        <v>0</v>
      </c>
      <c r="K162" s="153"/>
      <c r="L162" s="545"/>
      <c r="M162" s="901"/>
      <c r="N162" s="902"/>
      <c r="O162" s="923"/>
      <c r="P162" s="924"/>
    </row>
    <row r="163" spans="2:17" ht="6" customHeight="1" x14ac:dyDescent="0.25">
      <c r="B163" s="1121"/>
      <c r="C163" s="163"/>
      <c r="D163" s="206"/>
      <c r="E163" s="209"/>
      <c r="F163" s="211"/>
      <c r="G163" s="223"/>
      <c r="H163" s="223"/>
      <c r="I163" s="12"/>
      <c r="J163" s="214"/>
      <c r="K163" s="153"/>
      <c r="L163" s="545"/>
      <c r="M163" s="901"/>
      <c r="N163" s="902"/>
      <c r="O163" s="923"/>
      <c r="P163" s="924"/>
    </row>
    <row r="164" spans="2:17" ht="14.1" customHeight="1" x14ac:dyDescent="0.25">
      <c r="B164" s="1121"/>
      <c r="C164" s="48"/>
      <c r="D164" s="209"/>
      <c r="E164" s="337"/>
      <c r="F164" s="211"/>
      <c r="G164" s="230"/>
      <c r="H164" s="230"/>
      <c r="I164" s="213" t="s">
        <v>13</v>
      </c>
      <c r="J164" s="470"/>
      <c r="K164" s="153"/>
      <c r="L164" s="126"/>
      <c r="M164" s="901"/>
      <c r="N164" s="902"/>
      <c r="O164" s="923"/>
      <c r="P164" s="924"/>
    </row>
    <row r="165" spans="2:17" ht="6" customHeight="1" thickBot="1" x14ac:dyDescent="0.3">
      <c r="B165" s="1121"/>
      <c r="C165" s="163"/>
      <c r="D165" s="209"/>
      <c r="E165" s="209"/>
      <c r="F165" s="209"/>
      <c r="G165" s="209"/>
      <c r="H165" s="209"/>
      <c r="I165" s="209"/>
      <c r="J165" s="214"/>
      <c r="K165" s="543"/>
      <c r="L165" s="100"/>
      <c r="M165" s="905"/>
      <c r="N165" s="906"/>
      <c r="O165" s="905"/>
      <c r="P165" s="906"/>
    </row>
    <row r="166" spans="2:17" ht="14.1" customHeight="1" x14ac:dyDescent="0.25">
      <c r="B166" s="1121"/>
      <c r="C166" s="163"/>
      <c r="D166" s="218" t="s">
        <v>65</v>
      </c>
      <c r="E166" s="219"/>
      <c r="F166" s="220"/>
      <c r="G166" s="220"/>
      <c r="H166" s="422"/>
      <c r="I166" s="216" t="s">
        <v>55</v>
      </c>
      <c r="J166" s="469">
        <v>0</v>
      </c>
      <c r="K166" s="153" t="s">
        <v>43</v>
      </c>
      <c r="L166" s="126">
        <v>0.8</v>
      </c>
      <c r="M166" s="901"/>
      <c r="N166" s="902"/>
      <c r="O166" s="937">
        <f>IF(H166&gt;0,ROUND((H166/$H$59)+0.495,1),0)</f>
        <v>0</v>
      </c>
      <c r="P166" s="938"/>
      <c r="Q166" s="546">
        <f>IF(M166=0,L166,M166)</f>
        <v>0.8</v>
      </c>
    </row>
    <row r="167" spans="2:17" ht="6" customHeight="1" x14ac:dyDescent="0.25">
      <c r="B167" s="1121"/>
      <c r="C167" s="163"/>
      <c r="D167" s="6"/>
      <c r="E167" s="337"/>
      <c r="F167" s="211"/>
      <c r="G167" s="164"/>
      <c r="H167" s="223"/>
      <c r="I167" s="166"/>
      <c r="J167" s="214"/>
      <c r="K167" s="153"/>
      <c r="L167" s="126"/>
      <c r="M167" s="901"/>
      <c r="N167" s="902"/>
      <c r="O167" s="923"/>
      <c r="P167" s="924"/>
    </row>
    <row r="168" spans="2:17" ht="14.1" customHeight="1" x14ac:dyDescent="0.25">
      <c r="B168" s="1121"/>
      <c r="C168" s="163" t="s">
        <v>49</v>
      </c>
      <c r="D168" s="6"/>
      <c r="E168" s="337"/>
      <c r="F168" s="213" t="s">
        <v>13</v>
      </c>
      <c r="G168" s="167"/>
      <c r="H168" s="417">
        <v>0</v>
      </c>
      <c r="I168" s="338"/>
      <c r="J168" s="214"/>
      <c r="K168" s="153"/>
      <c r="L168" s="126"/>
      <c r="M168" s="901"/>
      <c r="N168" s="902"/>
      <c r="O168" s="923"/>
      <c r="P168" s="924"/>
    </row>
    <row r="169" spans="2:17" ht="6" customHeight="1" thickBot="1" x14ac:dyDescent="0.3">
      <c r="B169" s="1121"/>
      <c r="C169" s="163"/>
      <c r="D169" s="100"/>
      <c r="E169" s="100"/>
      <c r="F169" s="100"/>
      <c r="G169" s="100"/>
      <c r="H169" s="100"/>
      <c r="I169" s="100"/>
      <c r="J169" s="100"/>
      <c r="K169" s="543"/>
      <c r="L169" s="100"/>
      <c r="M169" s="905"/>
      <c r="N169" s="906"/>
      <c r="O169" s="905"/>
      <c r="P169" s="906"/>
    </row>
    <row r="170" spans="2:17" ht="14.1" customHeight="1" x14ac:dyDescent="0.25">
      <c r="B170" s="1121"/>
      <c r="C170" s="345" t="s">
        <v>171</v>
      </c>
      <c r="D170" s="220"/>
      <c r="E170" s="220"/>
      <c r="F170" s="220"/>
      <c r="G170" s="220"/>
      <c r="H170" s="576">
        <f>K16</f>
        <v>0</v>
      </c>
      <c r="I170" s="220"/>
      <c r="J170" s="220"/>
      <c r="K170" s="153"/>
      <c r="L170" s="126"/>
      <c r="M170" s="901"/>
      <c r="N170" s="902"/>
      <c r="O170" s="923"/>
      <c r="P170" s="924"/>
    </row>
    <row r="171" spans="2:17" ht="6" customHeight="1" x14ac:dyDescent="0.25">
      <c r="B171" s="1121"/>
      <c r="C171" s="345"/>
      <c r="D171" s="206"/>
      <c r="E171" s="209"/>
      <c r="F171" s="211"/>
      <c r="G171" s="164"/>
      <c r="H171" s="223"/>
      <c r="I171" s="338"/>
      <c r="J171" s="214"/>
      <c r="K171" s="153"/>
      <c r="L171" s="126"/>
      <c r="M171" s="901"/>
      <c r="N171" s="902"/>
      <c r="O171" s="923">
        <f t="shared" si="2"/>
        <v>0</v>
      </c>
      <c r="P171" s="924"/>
    </row>
    <row r="172" spans="2:17" ht="14.1" customHeight="1" x14ac:dyDescent="0.25">
      <c r="B172" s="1121"/>
      <c r="C172" s="971" t="s">
        <v>173</v>
      </c>
      <c r="D172" s="972"/>
      <c r="E172" s="972"/>
      <c r="F172" s="972"/>
      <c r="G172" s="167"/>
      <c r="H172" s="417">
        <v>0</v>
      </c>
      <c r="I172" s="347"/>
      <c r="J172" s="214"/>
      <c r="K172" s="153" t="s">
        <v>47</v>
      </c>
      <c r="L172" s="126">
        <v>2</v>
      </c>
      <c r="M172" s="899">
        <v>0</v>
      </c>
      <c r="N172" s="900"/>
      <c r="O172" s="923">
        <f t="shared" si="2"/>
        <v>0</v>
      </c>
      <c r="P172" s="924"/>
      <c r="Q172" s="546">
        <f>IF(M172=0,L172,M172)</f>
        <v>2</v>
      </c>
    </row>
    <row r="173" spans="2:17" ht="6" customHeight="1" x14ac:dyDescent="0.25">
      <c r="B173" s="1121"/>
      <c r="C173" s="345"/>
      <c r="D173" s="206"/>
      <c r="E173" s="209"/>
      <c r="F173" s="211"/>
      <c r="G173" s="164"/>
      <c r="H173" s="223"/>
      <c r="I173" s="338"/>
      <c r="J173" s="214"/>
      <c r="K173" s="153"/>
      <c r="L173" s="126"/>
      <c r="M173" s="901"/>
      <c r="N173" s="902"/>
      <c r="O173" s="919"/>
      <c r="P173" s="920"/>
    </row>
    <row r="174" spans="2:17" ht="14.1" customHeight="1" x14ac:dyDescent="0.25">
      <c r="B174" s="1121"/>
      <c r="C174" s="208" t="s">
        <v>172</v>
      </c>
      <c r="D174" s="212"/>
      <c r="E174" s="212"/>
      <c r="F174" s="346"/>
      <c r="G174" s="167"/>
      <c r="H174" s="417">
        <v>0</v>
      </c>
      <c r="I174" s="213" t="s">
        <v>55</v>
      </c>
      <c r="J174" s="471">
        <v>0</v>
      </c>
      <c r="K174" s="153" t="s">
        <v>47</v>
      </c>
      <c r="L174" s="126">
        <v>4</v>
      </c>
      <c r="M174" s="899">
        <v>0</v>
      </c>
      <c r="N174" s="900"/>
      <c r="O174" s="923">
        <f>IF(H174&gt;0,ROUND((H174/$H$59)+0.495,1),0)</f>
        <v>0</v>
      </c>
      <c r="P174" s="924"/>
      <c r="Q174" s="546">
        <f>IF(M174=0,L174,M174)</f>
        <v>4</v>
      </c>
    </row>
    <row r="175" spans="2:17" ht="6" customHeight="1" x14ac:dyDescent="0.25">
      <c r="B175" s="1121"/>
      <c r="C175" s="163"/>
      <c r="D175" s="47"/>
      <c r="E175" s="6"/>
      <c r="F175" s="161"/>
      <c r="G175" s="164"/>
      <c r="H175" s="223"/>
      <c r="I175" s="338"/>
      <c r="J175" s="214"/>
      <c r="K175" s="153"/>
      <c r="L175" s="126"/>
      <c r="M175" s="901"/>
      <c r="N175" s="902"/>
      <c r="O175" s="919"/>
      <c r="P175" s="920"/>
    </row>
    <row r="176" spans="2:17" ht="14.1" customHeight="1" x14ac:dyDescent="0.25">
      <c r="B176" s="1121"/>
      <c r="C176" s="183"/>
      <c r="D176" s="184"/>
      <c r="E176" s="165"/>
      <c r="F176" s="105" t="s">
        <v>328</v>
      </c>
      <c r="G176" s="182"/>
      <c r="H176" s="414">
        <v>0</v>
      </c>
      <c r="I176" s="213" t="s">
        <v>252</v>
      </c>
      <c r="J176" s="472" t="s">
        <v>258</v>
      </c>
      <c r="K176" s="153"/>
      <c r="L176" s="126"/>
      <c r="M176" s="901"/>
      <c r="N176" s="902"/>
      <c r="O176" s="919"/>
      <c r="P176" s="920"/>
    </row>
    <row r="177" spans="2:17" ht="6" customHeight="1" x14ac:dyDescent="0.25">
      <c r="B177" s="1121"/>
      <c r="C177" s="163"/>
      <c r="D177" s="47"/>
      <c r="E177" s="6"/>
      <c r="F177" s="161"/>
      <c r="G177" s="164"/>
      <c r="H177" s="223"/>
      <c r="I177" s="338"/>
      <c r="J177" s="462"/>
      <c r="K177" s="153"/>
      <c r="L177" s="126"/>
      <c r="M177" s="901"/>
      <c r="N177" s="902"/>
      <c r="O177" s="919"/>
      <c r="P177" s="920"/>
    </row>
    <row r="178" spans="2:17" ht="14.1" customHeight="1" x14ac:dyDescent="0.25">
      <c r="B178" s="1121"/>
      <c r="C178" s="208" t="s">
        <v>178</v>
      </c>
      <c r="D178" s="47"/>
      <c r="E178" s="47"/>
      <c r="F178" s="185"/>
      <c r="G178" s="181"/>
      <c r="H178" s="464">
        <v>2</v>
      </c>
      <c r="I178" s="338"/>
      <c r="J178" s="462"/>
      <c r="K178" s="153"/>
      <c r="L178" s="126"/>
      <c r="M178" s="901"/>
      <c r="N178" s="902"/>
      <c r="O178" s="919"/>
      <c r="P178" s="920"/>
    </row>
    <row r="179" spans="2:17" ht="6" customHeight="1" x14ac:dyDescent="0.25">
      <c r="B179" s="1121"/>
      <c r="C179" s="345"/>
      <c r="D179" s="47"/>
      <c r="E179" s="6"/>
      <c r="F179" s="161"/>
      <c r="G179" s="164"/>
      <c r="H179" s="223"/>
      <c r="I179" s="338"/>
      <c r="J179" s="462"/>
      <c r="K179" s="153"/>
      <c r="L179" s="126"/>
      <c r="M179" s="901"/>
      <c r="N179" s="902"/>
      <c r="O179" s="919"/>
      <c r="P179" s="920"/>
    </row>
    <row r="180" spans="2:17" ht="14.1" customHeight="1" x14ac:dyDescent="0.25">
      <c r="B180" s="1121"/>
      <c r="C180" s="345" t="s">
        <v>75</v>
      </c>
      <c r="D180" s="47"/>
      <c r="E180" s="47"/>
      <c r="F180" s="185"/>
      <c r="G180" s="181"/>
      <c r="H180" s="464">
        <v>2</v>
      </c>
      <c r="I180" s="186"/>
      <c r="J180" s="462"/>
      <c r="K180" s="153"/>
      <c r="L180" s="126"/>
      <c r="M180" s="901"/>
      <c r="N180" s="902"/>
      <c r="O180" s="919"/>
      <c r="P180" s="920"/>
    </row>
    <row r="181" spans="2:17" ht="6" customHeight="1" x14ac:dyDescent="0.25">
      <c r="B181" s="1121"/>
      <c r="C181" s="345"/>
      <c r="D181" s="47"/>
      <c r="E181" s="6"/>
      <c r="F181" s="161"/>
      <c r="G181" s="164"/>
      <c r="H181" s="223"/>
      <c r="I181" s="338"/>
      <c r="J181" s="462"/>
      <c r="K181" s="153"/>
      <c r="L181" s="126"/>
      <c r="M181" s="901"/>
      <c r="N181" s="902"/>
      <c r="O181" s="919"/>
      <c r="P181" s="920"/>
    </row>
    <row r="182" spans="2:17" ht="14.1" customHeight="1" x14ac:dyDescent="0.25">
      <c r="B182" s="1121"/>
      <c r="C182" s="345" t="s">
        <v>179</v>
      </c>
      <c r="D182" s="47"/>
      <c r="E182" s="47"/>
      <c r="F182" s="185"/>
      <c r="G182" s="32"/>
      <c r="H182" s="466">
        <v>1</v>
      </c>
      <c r="I182" s="338"/>
      <c r="J182" s="462"/>
      <c r="K182" s="153"/>
      <c r="L182" s="126"/>
      <c r="M182" s="901"/>
      <c r="N182" s="902"/>
      <c r="O182" s="919"/>
      <c r="P182" s="920"/>
    </row>
    <row r="183" spans="2:17" ht="6" customHeight="1" thickBot="1" x14ac:dyDescent="0.3">
      <c r="B183" s="1122"/>
      <c r="C183" s="187"/>
      <c r="D183" s="188"/>
      <c r="E183" s="8"/>
      <c r="F183" s="189"/>
      <c r="G183" s="190"/>
      <c r="H183" s="424"/>
      <c r="I183" s="191"/>
      <c r="J183" s="191"/>
      <c r="K183" s="154"/>
      <c r="L183" s="547"/>
      <c r="M183" s="927"/>
      <c r="N183" s="928"/>
      <c r="O183" s="921"/>
      <c r="P183" s="922"/>
    </row>
    <row r="184" spans="2:17" ht="14.1" customHeight="1" x14ac:dyDescent="0.25">
      <c r="B184" s="896" t="s">
        <v>163</v>
      </c>
      <c r="C184" s="142" t="s">
        <v>56</v>
      </c>
      <c r="D184" s="205"/>
      <c r="E184" s="54"/>
      <c r="F184" s="178"/>
      <c r="G184" s="179"/>
      <c r="H184" s="421">
        <v>0</v>
      </c>
      <c r="I184" s="143"/>
      <c r="J184" s="143"/>
      <c r="K184" s="153" t="s">
        <v>47</v>
      </c>
      <c r="L184" s="97">
        <v>6</v>
      </c>
      <c r="M184" s="925">
        <v>0</v>
      </c>
      <c r="N184" s="926"/>
      <c r="O184" s="923">
        <f>IF(H184&gt;0,ROUND((H184/$H$59)+0.495,1),0)</f>
        <v>0</v>
      </c>
      <c r="P184" s="924"/>
      <c r="Q184" s="233">
        <f>IF(M184=0,L184,M184)</f>
        <v>6</v>
      </c>
    </row>
    <row r="185" spans="2:17" ht="6" customHeight="1" x14ac:dyDescent="0.25">
      <c r="B185" s="897"/>
      <c r="C185" s="140"/>
      <c r="D185" s="206"/>
      <c r="E185" s="6"/>
      <c r="F185" s="161"/>
      <c r="G185" s="164"/>
      <c r="H185" s="223"/>
      <c r="I185" s="136"/>
      <c r="J185" s="338"/>
      <c r="K185" s="153"/>
      <c r="L185" s="36"/>
      <c r="M185" s="121"/>
      <c r="N185" s="38"/>
      <c r="O185" s="919"/>
      <c r="P185" s="920"/>
    </row>
    <row r="186" spans="2:17" ht="14.1" customHeight="1" x14ac:dyDescent="0.25">
      <c r="B186" s="897"/>
      <c r="C186" s="128" t="s">
        <v>58</v>
      </c>
      <c r="D186" s="206"/>
      <c r="E186" s="47"/>
      <c r="F186" s="161"/>
      <c r="G186" s="167"/>
      <c r="H186" s="417">
        <v>0</v>
      </c>
      <c r="I186" s="136"/>
      <c r="J186" s="338"/>
      <c r="K186" s="153"/>
      <c r="L186" s="36"/>
      <c r="M186" s="899"/>
      <c r="N186" s="918"/>
      <c r="O186" s="919"/>
      <c r="P186" s="920"/>
    </row>
    <row r="187" spans="2:17" ht="6" customHeight="1" x14ac:dyDescent="0.25">
      <c r="B187" s="897"/>
      <c r="C187" s="140"/>
      <c r="D187" s="206"/>
      <c r="E187" s="6"/>
      <c r="F187" s="161"/>
      <c r="G187" s="164"/>
      <c r="H187" s="223"/>
      <c r="I187" s="136"/>
      <c r="J187" s="338"/>
      <c r="K187" s="153"/>
      <c r="L187" s="36"/>
      <c r="M187" s="121"/>
      <c r="N187" s="38"/>
      <c r="O187" s="919"/>
      <c r="P187" s="920"/>
    </row>
    <row r="188" spans="2:17" ht="14.1" customHeight="1" x14ac:dyDescent="0.25">
      <c r="B188" s="897"/>
      <c r="C188" s="128" t="s">
        <v>180</v>
      </c>
      <c r="D188" s="128"/>
      <c r="E188" s="165"/>
      <c r="F188" s="165"/>
      <c r="G188" s="167"/>
      <c r="H188" s="417">
        <v>0</v>
      </c>
      <c r="I188" s="136"/>
      <c r="J188" s="338"/>
      <c r="K188" s="153" t="s">
        <v>47</v>
      </c>
      <c r="L188" s="36">
        <v>8</v>
      </c>
      <c r="M188" s="899">
        <v>0</v>
      </c>
      <c r="N188" s="918"/>
      <c r="O188" s="919"/>
      <c r="P188" s="920"/>
      <c r="Q188" s="233">
        <f>IF(M188=0,L188,M188)</f>
        <v>8</v>
      </c>
    </row>
    <row r="189" spans="2:17" ht="6" customHeight="1" x14ac:dyDescent="0.25">
      <c r="B189" s="897"/>
      <c r="C189" s="903"/>
      <c r="D189" s="904"/>
      <c r="E189" s="6"/>
      <c r="F189" s="161"/>
      <c r="G189" s="164"/>
      <c r="H189" s="223"/>
      <c r="I189" s="136"/>
      <c r="J189" s="338"/>
      <c r="K189" s="153"/>
      <c r="L189" s="36"/>
      <c r="M189" s="121"/>
      <c r="N189" s="38"/>
      <c r="O189" s="919"/>
      <c r="P189" s="920"/>
    </row>
    <row r="190" spans="2:17" ht="14.1" customHeight="1" x14ac:dyDescent="0.25">
      <c r="B190" s="897"/>
      <c r="C190" s="128" t="s">
        <v>181</v>
      </c>
      <c r="D190" s="128"/>
      <c r="E190" s="917"/>
      <c r="F190" s="917"/>
      <c r="G190" s="32"/>
      <c r="H190" s="425">
        <v>0</v>
      </c>
      <c r="I190" s="136"/>
      <c r="J190" s="338"/>
      <c r="K190" s="153"/>
      <c r="L190" s="36"/>
      <c r="M190" s="899"/>
      <c r="N190" s="918"/>
      <c r="O190" s="919"/>
      <c r="P190" s="920"/>
    </row>
    <row r="191" spans="2:17" ht="6" customHeight="1" x14ac:dyDescent="0.25">
      <c r="B191" s="897"/>
      <c r="C191" s="903"/>
      <c r="D191" s="904"/>
      <c r="E191" s="6"/>
      <c r="F191" s="161"/>
      <c r="G191" s="164"/>
      <c r="H191" s="223"/>
      <c r="I191" s="136"/>
      <c r="J191" s="338"/>
      <c r="K191" s="153"/>
      <c r="L191" s="36"/>
      <c r="M191" s="121"/>
      <c r="N191" s="38"/>
      <c r="O191" s="919"/>
      <c r="P191" s="920"/>
    </row>
    <row r="192" spans="2:17" ht="14.1" customHeight="1" x14ac:dyDescent="0.25">
      <c r="B192" s="897"/>
      <c r="C192" s="128" t="s">
        <v>184</v>
      </c>
      <c r="D192" s="128"/>
      <c r="E192" s="47"/>
      <c r="F192" s="47"/>
      <c r="G192" s="192"/>
      <c r="H192" s="417">
        <v>0</v>
      </c>
      <c r="I192" s="136"/>
      <c r="J192" s="338"/>
      <c r="K192" s="153" t="s">
        <v>47</v>
      </c>
      <c r="L192" s="232">
        <v>3</v>
      </c>
      <c r="M192" s="899">
        <v>0</v>
      </c>
      <c r="N192" s="918"/>
      <c r="O192" s="919"/>
      <c r="P192" s="920"/>
      <c r="Q192" s="233">
        <f>IF(M192=0,L192,M192)</f>
        <v>3</v>
      </c>
    </row>
    <row r="193" spans="1:18" ht="6" customHeight="1" x14ac:dyDescent="0.25">
      <c r="B193" s="897"/>
      <c r="C193" s="903"/>
      <c r="D193" s="904"/>
      <c r="E193" s="6"/>
      <c r="F193" s="161"/>
      <c r="G193" s="164"/>
      <c r="H193" s="223"/>
      <c r="I193" s="136"/>
      <c r="J193" s="338"/>
      <c r="K193" s="153"/>
      <c r="L193" s="36"/>
      <c r="M193" s="121"/>
      <c r="N193" s="38"/>
      <c r="O193" s="919"/>
      <c r="P193" s="920"/>
    </row>
    <row r="194" spans="1:18" ht="14.1" customHeight="1" x14ac:dyDescent="0.25">
      <c r="B194" s="897"/>
      <c r="C194" s="204" t="s">
        <v>183</v>
      </c>
      <c r="D194" s="207"/>
      <c r="E194" s="47"/>
      <c r="F194" s="47"/>
      <c r="G194" s="167"/>
      <c r="H194" s="467">
        <v>10</v>
      </c>
      <c r="I194" s="136"/>
      <c r="J194" s="338"/>
      <c r="K194" s="153"/>
      <c r="L194" s="36"/>
      <c r="M194" s="899">
        <v>0</v>
      </c>
      <c r="N194" s="918"/>
      <c r="O194" s="919"/>
      <c r="P194" s="920"/>
    </row>
    <row r="195" spans="1:18" ht="6" customHeight="1" x14ac:dyDescent="0.25">
      <c r="B195" s="897"/>
      <c r="C195" s="903"/>
      <c r="D195" s="904"/>
      <c r="E195" s="6"/>
      <c r="F195" s="161"/>
      <c r="G195" s="164"/>
      <c r="H195" s="223"/>
      <c r="I195" s="136"/>
      <c r="J195" s="338"/>
      <c r="K195" s="153"/>
      <c r="L195" s="36"/>
      <c r="M195" s="121"/>
      <c r="N195" s="38"/>
      <c r="O195" s="919"/>
      <c r="P195" s="920"/>
    </row>
    <row r="196" spans="1:18" ht="14.1" customHeight="1" thickBot="1" x14ac:dyDescent="0.3">
      <c r="B196" s="898"/>
      <c r="C196" s="909" t="s">
        <v>457</v>
      </c>
      <c r="D196" s="910"/>
      <c r="E196" s="910"/>
      <c r="F196" s="382" t="s">
        <v>456</v>
      </c>
      <c r="G196" s="194"/>
      <c r="H196" s="426">
        <v>0</v>
      </c>
      <c r="I196" s="231" t="s">
        <v>182</v>
      </c>
      <c r="J196" s="429">
        <v>0</v>
      </c>
      <c r="K196" s="154" t="s">
        <v>47</v>
      </c>
      <c r="L196" s="41"/>
      <c r="M196" s="1040"/>
      <c r="N196" s="1041"/>
      <c r="O196" s="921"/>
      <c r="P196" s="922"/>
      <c r="Q196" s="233">
        <f>IF(M196=0,L196,M196)</f>
        <v>0</v>
      </c>
      <c r="R196" s="4" t="s">
        <v>320</v>
      </c>
    </row>
    <row r="197" spans="1:18" ht="14.1" customHeight="1" x14ac:dyDescent="0.25">
      <c r="B197" s="1023" t="s">
        <v>203</v>
      </c>
      <c r="C197" s="1028" t="s">
        <v>66</v>
      </c>
      <c r="D197" s="1029"/>
      <c r="E197" s="96"/>
      <c r="F197" s="178"/>
      <c r="G197" s="195"/>
      <c r="H197" s="427"/>
      <c r="I197" s="143"/>
      <c r="J197" s="430" t="s">
        <v>254</v>
      </c>
      <c r="K197" s="152" t="s">
        <v>47</v>
      </c>
      <c r="L197" s="232">
        <v>0.16</v>
      </c>
      <c r="M197" s="123"/>
      <c r="N197" s="124"/>
      <c r="O197" s="919"/>
      <c r="P197" s="920"/>
      <c r="Q197" s="233">
        <f>IF(M197=0,L197,M197)</f>
        <v>0.16</v>
      </c>
      <c r="R197" s="4" t="s">
        <v>110</v>
      </c>
    </row>
    <row r="198" spans="1:18" ht="14.1" customHeight="1" x14ac:dyDescent="0.25">
      <c r="B198" s="1024"/>
      <c r="C198" s="17"/>
      <c r="D198" s="47"/>
      <c r="E198" s="619" t="s">
        <v>529</v>
      </c>
      <c r="F198" s="185"/>
      <c r="G198" s="32"/>
      <c r="H198" s="415" t="s">
        <v>258</v>
      </c>
      <c r="I198" s="136"/>
      <c r="J198" s="412" t="s">
        <v>256</v>
      </c>
      <c r="K198" s="153" t="s">
        <v>43</v>
      </c>
      <c r="L198" s="232">
        <v>7.0000000000000007E-2</v>
      </c>
      <c r="M198" s="899"/>
      <c r="N198" s="900"/>
      <c r="O198" s="919"/>
      <c r="P198" s="920"/>
      <c r="Q198" s="233">
        <f>IF(M198=0,L198,M198)</f>
        <v>7.0000000000000007E-2</v>
      </c>
      <c r="R198" s="4" t="s">
        <v>255</v>
      </c>
    </row>
    <row r="199" spans="1:18" ht="6" customHeight="1" x14ac:dyDescent="0.25">
      <c r="B199" s="1024"/>
      <c r="C199" s="163"/>
      <c r="D199" s="47"/>
      <c r="E199" s="209"/>
      <c r="F199" s="161"/>
      <c r="G199" s="164"/>
      <c r="H199" s="223"/>
      <c r="I199" s="136"/>
      <c r="J199" s="412"/>
      <c r="K199" s="153"/>
      <c r="L199" s="36"/>
      <c r="M199" s="121"/>
      <c r="N199" s="122"/>
      <c r="O199" s="919"/>
      <c r="P199" s="920"/>
    </row>
    <row r="200" spans="1:18" ht="14.1" customHeight="1" x14ac:dyDescent="0.25">
      <c r="B200" s="1024"/>
      <c r="C200" s="48"/>
      <c r="D200" s="47"/>
      <c r="E200" s="133" t="s">
        <v>67</v>
      </c>
      <c r="F200" s="185"/>
      <c r="G200" s="32"/>
      <c r="H200" s="415" t="s">
        <v>258</v>
      </c>
      <c r="I200" s="136"/>
      <c r="J200" s="431"/>
      <c r="K200" s="153"/>
      <c r="L200" s="36"/>
      <c r="M200" s="899"/>
      <c r="N200" s="900"/>
      <c r="O200" s="919"/>
      <c r="P200" s="920"/>
    </row>
    <row r="201" spans="1:18" ht="6" customHeight="1" x14ac:dyDescent="0.25">
      <c r="B201" s="1024"/>
      <c r="C201" s="163"/>
      <c r="D201" s="47"/>
      <c r="E201" s="6"/>
      <c r="F201" s="161"/>
      <c r="G201" s="164"/>
      <c r="H201" s="223"/>
      <c r="I201" s="136"/>
      <c r="J201" s="412"/>
      <c r="K201" s="153"/>
      <c r="L201" s="36"/>
      <c r="M201" s="121"/>
      <c r="N201" s="122"/>
      <c r="O201" s="919"/>
      <c r="P201" s="920"/>
    </row>
    <row r="202" spans="1:18" ht="14.1" customHeight="1" x14ac:dyDescent="0.25">
      <c r="B202" s="1024"/>
      <c r="C202" s="204" t="s">
        <v>330</v>
      </c>
      <c r="D202" s="193"/>
      <c r="E202" s="47"/>
      <c r="F202" s="185"/>
      <c r="G202" s="32"/>
      <c r="H202" s="410"/>
      <c r="I202" s="136"/>
      <c r="J202" s="412"/>
      <c r="K202" s="153" t="s">
        <v>47</v>
      </c>
      <c r="L202" s="232">
        <v>3</v>
      </c>
      <c r="M202" s="899"/>
      <c r="N202" s="900"/>
      <c r="O202" s="919"/>
      <c r="P202" s="920"/>
      <c r="Q202" s="233">
        <f>IF(M202=0,L202,M202)</f>
        <v>3</v>
      </c>
      <c r="R202" s="4" t="s">
        <v>257</v>
      </c>
    </row>
    <row r="203" spans="1:18" ht="14.1" customHeight="1" x14ac:dyDescent="0.25">
      <c r="B203" s="1024"/>
      <c r="C203" s="48"/>
      <c r="D203" s="47"/>
      <c r="E203" s="133" t="s">
        <v>529</v>
      </c>
      <c r="F203" s="185"/>
      <c r="G203" s="32"/>
      <c r="H203" s="415" t="s">
        <v>258</v>
      </c>
      <c r="I203" s="213" t="s">
        <v>13</v>
      </c>
      <c r="J203" s="468"/>
      <c r="K203" s="153"/>
      <c r="L203" s="36"/>
      <c r="M203" s="899">
        <v>0</v>
      </c>
      <c r="N203" s="900"/>
      <c r="O203" s="923">
        <f>IF(H198="Oui",ROUND((J203/$H$59)+0.495,1),0)</f>
        <v>0</v>
      </c>
      <c r="P203" s="924"/>
    </row>
    <row r="204" spans="1:18" ht="6" customHeight="1" x14ac:dyDescent="0.25">
      <c r="B204" s="1024"/>
      <c r="C204" s="163"/>
      <c r="D204" s="47"/>
      <c r="E204" s="209"/>
      <c r="F204" s="161"/>
      <c r="G204" s="164"/>
      <c r="H204" s="223"/>
      <c r="I204" s="214"/>
      <c r="J204" s="412"/>
      <c r="K204" s="153"/>
      <c r="L204" s="36"/>
      <c r="M204" s="125"/>
      <c r="N204" s="38"/>
      <c r="O204" s="919"/>
      <c r="P204" s="920"/>
    </row>
    <row r="205" spans="1:18" ht="14.1" customHeight="1" x14ac:dyDescent="0.25">
      <c r="B205" s="1024"/>
      <c r="C205" s="48"/>
      <c r="D205" s="47"/>
      <c r="E205" s="133" t="s">
        <v>67</v>
      </c>
      <c r="F205" s="185"/>
      <c r="G205" s="32"/>
      <c r="H205" s="415" t="s">
        <v>258</v>
      </c>
      <c r="I205" s="213" t="s">
        <v>13</v>
      </c>
      <c r="J205" s="622" t="str">
        <f>IF(H205="Oui",H154*J156/100," ")</f>
        <v xml:space="preserve"> </v>
      </c>
      <c r="K205" s="393"/>
      <c r="L205" s="36"/>
      <c r="M205" s="125"/>
      <c r="N205" s="39"/>
      <c r="O205" s="923">
        <f>IF(H200="Oui",ROUND((J205/$H$59)+0.495,1),0)</f>
        <v>0</v>
      </c>
      <c r="P205" s="924"/>
      <c r="Q205" s="6"/>
    </row>
    <row r="206" spans="1:18" ht="3" customHeight="1" thickBot="1" x14ac:dyDescent="0.3">
      <c r="B206" s="1025"/>
      <c r="C206" s="196" t="str">
        <f>IF(F198="O",IF(F203="N","  indiquer le nombre de banc de poutres:",""),"")</f>
        <v/>
      </c>
      <c r="D206" s="188"/>
      <c r="E206" s="188"/>
      <c r="F206" s="189"/>
      <c r="G206" s="197"/>
      <c r="H206" s="428"/>
      <c r="I206" s="191"/>
      <c r="J206" s="198"/>
      <c r="K206" s="394"/>
      <c r="L206" s="41"/>
      <c r="M206" s="131"/>
      <c r="N206" s="42"/>
      <c r="O206" s="921"/>
      <c r="P206" s="922"/>
      <c r="Q206" s="6"/>
    </row>
    <row r="207" spans="1:18" s="6" customFormat="1" ht="24" customHeight="1" thickBot="1" x14ac:dyDescent="0.3">
      <c r="A207" s="350"/>
      <c r="B207" s="118"/>
      <c r="C207" s="47"/>
      <c r="D207" s="47"/>
      <c r="E207" s="47"/>
      <c r="F207" s="161"/>
      <c r="G207" s="167"/>
      <c r="H207" s="167"/>
      <c r="I207" s="136"/>
      <c r="J207" s="136"/>
      <c r="K207" s="117"/>
      <c r="L207" s="36"/>
      <c r="M207" s="36"/>
      <c r="N207" s="40"/>
      <c r="O207" s="127"/>
      <c r="P207" s="127"/>
    </row>
    <row r="208" spans="1:18" ht="32.25" customHeight="1" thickBot="1" x14ac:dyDescent="0.3">
      <c r="B208" s="886">
        <f>E10</f>
        <v>0</v>
      </c>
      <c r="C208" s="887"/>
      <c r="D208" s="887"/>
      <c r="E208" s="887"/>
      <c r="F208" s="887"/>
      <c r="G208" s="888"/>
      <c r="H208" s="889">
        <f>G6</f>
        <v>0</v>
      </c>
      <c r="I208" s="890"/>
      <c r="J208" s="891">
        <f>I6</f>
        <v>0</v>
      </c>
      <c r="K208" s="891"/>
      <c r="L208" s="891"/>
      <c r="M208" s="891"/>
      <c r="N208" s="892"/>
      <c r="O208" s="103" t="s">
        <v>7</v>
      </c>
      <c r="P208" s="104">
        <f ca="1">E14</f>
        <v>42865</v>
      </c>
    </row>
    <row r="209" spans="2:16" ht="15" customHeight="1" x14ac:dyDescent="0.25">
      <c r="B209" s="1061" t="s">
        <v>68</v>
      </c>
      <c r="C209" s="1062"/>
      <c r="D209" s="1062"/>
      <c r="E209" s="1062"/>
      <c r="F209" s="1062"/>
      <c r="G209" s="1062"/>
      <c r="H209" s="1062"/>
      <c r="I209" s="1062"/>
      <c r="J209" s="1062"/>
      <c r="K209" s="1062"/>
      <c r="L209" s="1062"/>
      <c r="M209" s="1062"/>
      <c r="N209" s="1062"/>
      <c r="O209" s="1062"/>
      <c r="P209" s="1063"/>
    </row>
    <row r="210" spans="2:16" ht="15" customHeight="1" x14ac:dyDescent="0.25">
      <c r="B210" s="1064"/>
      <c r="C210" s="1065"/>
      <c r="D210" s="1065"/>
      <c r="E210" s="1065"/>
      <c r="F210" s="1065"/>
      <c r="G210" s="1065"/>
      <c r="H210" s="1065"/>
      <c r="I210" s="1065"/>
      <c r="J210" s="1065"/>
      <c r="K210" s="1065"/>
      <c r="L210" s="1065"/>
      <c r="M210" s="1065"/>
      <c r="N210" s="1065"/>
      <c r="O210" s="1065"/>
      <c r="P210" s="1066"/>
    </row>
    <row r="211" spans="2:16" ht="15.75" customHeight="1" thickBot="1" x14ac:dyDescent="0.3">
      <c r="B211" s="1067"/>
      <c r="C211" s="1068"/>
      <c r="D211" s="1068"/>
      <c r="E211" s="1068"/>
      <c r="F211" s="1068"/>
      <c r="G211" s="1068"/>
      <c r="H211" s="1068"/>
      <c r="I211" s="1068"/>
      <c r="J211" s="1068"/>
      <c r="K211" s="1068"/>
      <c r="L211" s="1068"/>
      <c r="M211" s="1068"/>
      <c r="N211" s="1068"/>
      <c r="O211" s="1068"/>
      <c r="P211" s="1069"/>
    </row>
    <row r="212" spans="2:16" ht="15" customHeight="1" x14ac:dyDescent="0.25">
      <c r="B212" s="1070" t="s">
        <v>122</v>
      </c>
      <c r="C212" s="1070"/>
      <c r="D212" s="1070"/>
      <c r="E212" s="1070"/>
      <c r="F212" s="1071"/>
      <c r="G212" s="1019" t="s">
        <v>121</v>
      </c>
      <c r="H212" s="1020"/>
      <c r="I212" s="1019" t="s">
        <v>120</v>
      </c>
      <c r="J212" s="1020"/>
      <c r="K212" s="1019" t="s">
        <v>22</v>
      </c>
      <c r="L212" s="1020"/>
      <c r="M212" s="965" t="s">
        <v>69</v>
      </c>
      <c r="N212" s="966"/>
      <c r="O212" s="1007">
        <f>K12*K14/100</f>
        <v>0</v>
      </c>
      <c r="P212" s="1008"/>
    </row>
    <row r="213" spans="2:16" ht="15.75" customHeight="1" x14ac:dyDescent="0.25">
      <c r="B213" s="1072"/>
      <c r="C213" s="1072"/>
      <c r="D213" s="1072"/>
      <c r="E213" s="1072"/>
      <c r="F213" s="1020"/>
      <c r="G213" s="1019"/>
      <c r="H213" s="1020"/>
      <c r="I213" s="1019"/>
      <c r="J213" s="1020"/>
      <c r="K213" s="1019"/>
      <c r="L213" s="1020"/>
      <c r="M213" s="58"/>
      <c r="N213" s="59"/>
      <c r="O213" s="59"/>
      <c r="P213" s="59"/>
    </row>
    <row r="214" spans="2:16" ht="15" customHeight="1" thickBot="1" x14ac:dyDescent="0.3">
      <c r="B214" s="1072"/>
      <c r="C214" s="1072"/>
      <c r="D214" s="1072"/>
      <c r="E214" s="1072"/>
      <c r="F214" s="1020"/>
      <c r="G214" s="1021"/>
      <c r="H214" s="1022"/>
      <c r="I214" s="1019"/>
      <c r="J214" s="1020"/>
      <c r="K214" s="1019"/>
      <c r="L214" s="1020"/>
      <c r="M214" s="1038" t="s">
        <v>6</v>
      </c>
      <c r="N214" s="1039"/>
      <c r="O214" s="1036">
        <f>IF(H59&gt;0,IF(K10&lt;2,O212*(N285/H57),O212*(N285/(H59*K10))),0)</f>
        <v>0</v>
      </c>
      <c r="P214" s="1037"/>
    </row>
    <row r="215" spans="2:16" ht="15" customHeight="1" x14ac:dyDescent="0.25">
      <c r="B215" s="1072"/>
      <c r="C215" s="1072"/>
      <c r="D215" s="1072"/>
      <c r="E215" s="1072"/>
      <c r="F215" s="1020"/>
      <c r="G215" s="1015" t="s">
        <v>78</v>
      </c>
      <c r="H215" s="1016"/>
      <c r="I215" s="1015" t="s">
        <v>77</v>
      </c>
      <c r="J215" s="1026"/>
      <c r="K215" s="1015" t="s">
        <v>78</v>
      </c>
      <c r="L215" s="1016"/>
      <c r="M215" s="1030" t="s">
        <v>1</v>
      </c>
      <c r="N215" s="1031"/>
      <c r="O215" s="1031"/>
      <c r="P215" s="1032"/>
    </row>
    <row r="216" spans="2:16" ht="15.75" customHeight="1" thickBot="1" x14ac:dyDescent="0.3">
      <c r="B216" s="1072"/>
      <c r="C216" s="1072"/>
      <c r="D216" s="1072"/>
      <c r="E216" s="1072"/>
      <c r="F216" s="1020"/>
      <c r="G216" s="1017"/>
      <c r="H216" s="1018"/>
      <c r="I216" s="1017"/>
      <c r="J216" s="1027"/>
      <c r="K216" s="1017"/>
      <c r="L216" s="1018"/>
      <c r="M216" s="1033"/>
      <c r="N216" s="1034"/>
      <c r="O216" s="1034"/>
      <c r="P216" s="1035"/>
    </row>
    <row r="217" spans="2:16" ht="14.1" customHeight="1" x14ac:dyDescent="0.25">
      <c r="B217" s="1073" t="s">
        <v>197</v>
      </c>
      <c r="C217" s="1074"/>
      <c r="D217" s="53"/>
      <c r="E217" s="141"/>
      <c r="F217" s="107"/>
      <c r="G217" s="1009"/>
      <c r="H217" s="1010"/>
      <c r="I217" s="1013"/>
      <c r="J217" s="1014"/>
      <c r="K217" s="1044"/>
      <c r="L217" s="1045"/>
      <c r="M217" s="960"/>
      <c r="N217" s="961"/>
      <c r="O217" s="60"/>
      <c r="P217" s="61"/>
    </row>
    <row r="218" spans="2:16" ht="14.1" customHeight="1" x14ac:dyDescent="0.25">
      <c r="B218" s="989" t="s">
        <v>79</v>
      </c>
      <c r="C218" s="990"/>
      <c r="D218" s="990"/>
      <c r="E218" s="990"/>
      <c r="F218" s="991"/>
      <c r="G218" s="911">
        <v>6.5</v>
      </c>
      <c r="H218" s="912"/>
      <c r="I218" s="1005">
        <f>IF(H68&gt;0,ROUNDUP((H68/H110)*U68,0),0)+IF(H70&gt;0,ROUNDUP((H70/J110)*U70,0),0)+IF(H72&gt;0,ROUNDUP((H72/H112)*U72,0),0)+IF(H74&gt;0,ROUNDUP((H74/J112)*U74,0),0)+IF(H76&gt;0,ROUNDUP((H76/H114)*U76,0),0)+IF(H78&gt;0,ROUNDUP((H78/J114)*U78,0),0)+IF(H80&gt;0,ROUNDUP((H80/H116)*U80,0),0)+IF(H82&gt;0,ROUNDUP((H82/J116)*U82,0),0)+IF(H84&gt;0,ROUNDUP((H84/H118)*U84,0),0)+IF(H86&gt;0,ROUNDUP((H86/H110)*U86,0),0)+IF(H88&gt;0,ROUNDUP((H88/J110)*U88,0),0)+IF(H90&gt;0,ROUNDUP((H90/H112)*U90,0),0)+IF(H92&gt;0,ROUNDUP((H92/J112)*U92,0),0)+IF(H94&gt;0,ROUNDUP((H94/H114)*U94,0),0)+IF(H96&gt;0,ROUNDUP((H96/J114)*U96,0),0)+IF(H98&gt;0,ROUNDUP((H98/H116)*U98,0),0)+IF(H100&gt;0,ROUNDUP((H100/J116)*U100,0),0)+IF(H102&gt;0,ROUNDUP((H102/H118)*U102,0),0)</f>
        <v>0</v>
      </c>
      <c r="J218" s="914"/>
      <c r="K218" s="915">
        <f>G218*I218</f>
        <v>0</v>
      </c>
      <c r="L218" s="916"/>
      <c r="M218" s="1011">
        <f>IF((H68+H70+H72+H74+H76+H78+H80+H82+H84+H86+H88+H90+H92+H94+H96+H98+H100+H102)&gt;0,(H68*H110+H70*J110+H72*H112+H74*J112+H76*H114+H78*J114+H80*H116*H82*J116+H84*H118+H86*H110+H88*J110+H90*H112+H92*J112+H94*H114+H96*J114+H98*H116+H100*J116+H102*H118)/(H68+H70+H72+H74+H76+H78+H80+H82+H84+H86+H88+H90+H92+H94+H96+H98+H100+H102),0)</f>
        <v>0</v>
      </c>
      <c r="N218" s="1012"/>
      <c r="O218" s="29" t="s">
        <v>70</v>
      </c>
      <c r="P218" s="7"/>
    </row>
    <row r="219" spans="2:16" ht="14.1" customHeight="1" x14ac:dyDescent="0.25">
      <c r="B219" s="989" t="s">
        <v>80</v>
      </c>
      <c r="C219" s="990"/>
      <c r="D219" s="990"/>
      <c r="E219" s="990"/>
      <c r="F219" s="991"/>
      <c r="G219" s="911">
        <v>5.5</v>
      </c>
      <c r="H219" s="912"/>
      <c r="I219" s="1005">
        <f>R59*M219*K10</f>
        <v>0</v>
      </c>
      <c r="J219" s="914"/>
      <c r="K219" s="915">
        <f>G219*I219</f>
        <v>0</v>
      </c>
      <c r="L219" s="916"/>
      <c r="M219" s="943">
        <f>IF((H68+H70+H76+H78+H84+H86+H88+H94+H96+H102)&gt;0,H106,0)</f>
        <v>0</v>
      </c>
      <c r="N219" s="944"/>
      <c r="O219" s="29" t="s">
        <v>119</v>
      </c>
      <c r="P219" s="7"/>
    </row>
    <row r="220" spans="2:16" ht="14.1" customHeight="1" x14ac:dyDescent="0.25">
      <c r="B220" s="442" t="s">
        <v>458</v>
      </c>
      <c r="C220" s="443"/>
      <c r="D220" s="443"/>
      <c r="E220" s="443"/>
      <c r="F220" s="444"/>
      <c r="G220" s="911">
        <v>1</v>
      </c>
      <c r="H220" s="912"/>
      <c r="I220" s="913">
        <f>H108*R59*K10</f>
        <v>0</v>
      </c>
      <c r="J220" s="914"/>
      <c r="K220" s="915">
        <f>G220*I220</f>
        <v>0</v>
      </c>
      <c r="L220" s="916"/>
      <c r="M220" s="943">
        <f>IF((H72+H74+H80+H82+H90+H92+H98+H100)&gt;0,H132,0)</f>
        <v>0</v>
      </c>
      <c r="N220" s="944"/>
      <c r="O220" s="29" t="s">
        <v>341</v>
      </c>
      <c r="P220" s="7"/>
    </row>
    <row r="221" spans="2:16" ht="14.1" customHeight="1" x14ac:dyDescent="0.25">
      <c r="B221" s="989" t="s">
        <v>81</v>
      </c>
      <c r="C221" s="990"/>
      <c r="D221" s="990"/>
      <c r="E221" s="990"/>
      <c r="F221" s="991"/>
      <c r="G221" s="911">
        <v>3.5</v>
      </c>
      <c r="H221" s="912"/>
      <c r="I221" s="1005">
        <f>R59*M221*K10</f>
        <v>0</v>
      </c>
      <c r="J221" s="914"/>
      <c r="K221" s="915">
        <f>G221*I221</f>
        <v>0</v>
      </c>
      <c r="L221" s="916"/>
      <c r="M221" s="943">
        <f>IF((H68+H70+H72+H74+H76+H78+H80+H82+H84+H86+H88+H90+H92+H94+H96+H98+H100+H102)&gt;0,H122,0)</f>
        <v>0</v>
      </c>
      <c r="N221" s="944"/>
      <c r="O221" s="29" t="s">
        <v>119</v>
      </c>
      <c r="P221" s="7"/>
    </row>
    <row r="222" spans="2:16" ht="14.1" customHeight="1" x14ac:dyDescent="0.25">
      <c r="B222" s="989" t="s">
        <v>340</v>
      </c>
      <c r="C222" s="990"/>
      <c r="D222" s="990"/>
      <c r="E222" s="990"/>
      <c r="F222" s="991"/>
      <c r="G222" s="911">
        <v>3.5</v>
      </c>
      <c r="H222" s="912"/>
      <c r="I222" s="1005">
        <f>R59*M222*K10</f>
        <v>0</v>
      </c>
      <c r="J222" s="914"/>
      <c r="K222" s="915">
        <f>G222*I222</f>
        <v>0</v>
      </c>
      <c r="L222" s="916"/>
      <c r="M222" s="943">
        <f>IF((H68+H70+H72+H74+H76+H78+H80+H82+H84+H86+H88+H90+H92+H94+H96+H98+H100+H102)&gt;0,H120,0)</f>
        <v>0</v>
      </c>
      <c r="N222" s="944"/>
      <c r="O222" s="29" t="s">
        <v>119</v>
      </c>
      <c r="P222" s="7"/>
    </row>
    <row r="223" spans="2:16" ht="14.1" customHeight="1" x14ac:dyDescent="0.25">
      <c r="B223" s="989" t="s">
        <v>82</v>
      </c>
      <c r="C223" s="990"/>
      <c r="D223" s="990"/>
      <c r="E223" s="990"/>
      <c r="F223" s="991"/>
      <c r="G223" s="911">
        <v>7.6</v>
      </c>
      <c r="H223" s="912"/>
      <c r="I223" s="1005">
        <f>IF((I68+I70+I72+I74+I76+I78+I80+I82+I84+I86+I88+I90+I92+I94+I96+I98+I100+I102)&gt;0,IF(H104="Non",(ROUNDUP((J68),0)+ROUNDUP((J70),0)+ROUNDUP((J72),0)+ROUNDUP((J74),0)+ROUNDUP((J76),0)+ROUNDUP((J78),0)+ROUNDUP((J80),0)+ROUNDUP((J82),0)+ROUNDUP((J84),0)+ROUNDUP((J86),0)+ROUNDUP((J88),0)+ROUNDUP((J90),0)+ROUNDUP((J92),0)+ROUNDUP((J94),0)+ROUNDUP((J96),0)+ROUNDUP((J98),0)+ROUNDUP((J100),0)+ROUNDUP((J102),0)),0),0)</f>
        <v>0</v>
      </c>
      <c r="J223" s="914"/>
      <c r="K223" s="915">
        <f t="shared" ref="K223:K235" si="3">G223*I223</f>
        <v>0</v>
      </c>
      <c r="L223" s="916"/>
      <c r="M223" s="1011">
        <f>IF((H68+H70+H72+H74+H76+H78+H80+H82+H84+H86+H88+H90+H92+H94+H96+H98+H100+H102)&gt;0,((H68*(X68))+H70*(X70)+H72*(X72)+H74*(X74)+H76*(X76)+H78*(X78)+H80*(X80)+H82*(X82)+H84*(X84)+H86*(X86)+H88*(X88)+H90*(X90)+H92*(X92)+H94*(X94)+H96*(X96)+H98*(X98)+H100*(X100)+H102*(X102))/(H68+H70+H72+H74+H76+H78+H80+H82+H84+H86+H88+H90+H92+H94+H96+H98+H100+H102),0)</f>
        <v>0</v>
      </c>
      <c r="N223" s="1012"/>
      <c r="O223" s="29" t="s">
        <v>71</v>
      </c>
      <c r="P223" s="7"/>
    </row>
    <row r="224" spans="2:16" ht="14.1" customHeight="1" x14ac:dyDescent="0.25">
      <c r="B224" s="989" t="s">
        <v>83</v>
      </c>
      <c r="C224" s="990"/>
      <c r="D224" s="990"/>
      <c r="E224" s="990"/>
      <c r="F224" s="991"/>
      <c r="G224" s="911">
        <v>8</v>
      </c>
      <c r="H224" s="912"/>
      <c r="I224" s="1005">
        <f>H186</f>
        <v>0</v>
      </c>
      <c r="J224" s="914"/>
      <c r="K224" s="915">
        <f t="shared" si="3"/>
        <v>0</v>
      </c>
      <c r="L224" s="916"/>
      <c r="M224" s="943"/>
      <c r="N224" s="944"/>
      <c r="O224" s="29"/>
      <c r="P224" s="7"/>
    </row>
    <row r="225" spans="2:18" ht="14.1" customHeight="1" x14ac:dyDescent="0.25">
      <c r="B225" s="989" t="s">
        <v>84</v>
      </c>
      <c r="C225" s="990"/>
      <c r="D225" s="990"/>
      <c r="E225" s="990"/>
      <c r="F225" s="991"/>
      <c r="G225" s="911">
        <v>6.5</v>
      </c>
      <c r="H225" s="912"/>
      <c r="I225" s="1005">
        <f>IF(H68&gt;0,ROUNDUP((H68/H110)*V68,0),0)+IF(H70&gt;0,ROUNDUP((H70/J110)*V70,0),0)+IF(H72&gt;0,ROUNDUP((H72/H112)*V72,0),0)+IF(H74&gt;0,ROUNDUP((H74/J112)*V74,0),0)+IF(H76&gt;0,ROUNDUP((H76/H114)*V76,0),0)+IF(H78&gt;0,ROUNDUP((H78/J114)*V78,0),0)+IF(H80&gt;0,ROUNDUP((H80/H116)*V80,0),0)+IF(H82&gt;0,ROUNDUP((H82/J116)*V82,0),0)+IF(H84&gt;0,ROUNDUP((H84/H118)*V84,0),0)+IF(H86&gt;0,ROUNDUP((H86/H110)*V86,0),0)+IF(H88&gt;0,ROUNDUP((H88/J110)*V88,0),0)+IF(H90&gt;0,ROUNDUP((H90/H112)*V90,0),0)+IF(H92&gt;0,ROUNDUP((H92/J112)*V92,0),0)+IF(H94&gt;0,ROUNDUP((H94/H114)*V94,0),0)+IF(H96&gt;0,ROUNDUP((H96/J114)*V96,0),0)+IF(H98&gt;0,ROUNDUP((H98/H116)*V98,0),0)+IF(H100&gt;0,ROUNDUP((H100/J116)*V100,0),0)+IF(H102&gt;0,ROUNDUP((H102/H118)*V102,0),0)</f>
        <v>0</v>
      </c>
      <c r="J225" s="914"/>
      <c r="K225" s="915">
        <f t="shared" si="3"/>
        <v>0</v>
      </c>
      <c r="L225" s="916"/>
      <c r="M225" s="943"/>
      <c r="N225" s="944"/>
      <c r="O225" s="29"/>
      <c r="P225" s="7"/>
    </row>
    <row r="226" spans="2:18" ht="14.1" customHeight="1" x14ac:dyDescent="0.25">
      <c r="B226" s="989" t="s">
        <v>85</v>
      </c>
      <c r="C226" s="990"/>
      <c r="D226" s="990"/>
      <c r="E226" s="990"/>
      <c r="F226" s="991"/>
      <c r="G226" s="911">
        <v>13</v>
      </c>
      <c r="H226" s="912"/>
      <c r="I226" s="1005">
        <f>H136+H138</f>
        <v>0</v>
      </c>
      <c r="J226" s="914"/>
      <c r="K226" s="915">
        <f t="shared" si="3"/>
        <v>0</v>
      </c>
      <c r="L226" s="916"/>
      <c r="M226" s="943"/>
      <c r="N226" s="944"/>
      <c r="O226" s="29"/>
      <c r="P226" s="7"/>
    </row>
    <row r="227" spans="2:18" ht="14.1" customHeight="1" thickBot="1" x14ac:dyDescent="0.3">
      <c r="B227" s="989" t="s">
        <v>86</v>
      </c>
      <c r="C227" s="990"/>
      <c r="D227" s="990"/>
      <c r="E227" s="990"/>
      <c r="F227" s="991"/>
      <c r="G227" s="911">
        <v>9</v>
      </c>
      <c r="H227" s="912"/>
      <c r="I227" s="1005">
        <f>I226</f>
        <v>0</v>
      </c>
      <c r="J227" s="914"/>
      <c r="K227" s="915">
        <f t="shared" si="3"/>
        <v>0</v>
      </c>
      <c r="L227" s="916"/>
      <c r="M227" s="943"/>
      <c r="N227" s="944"/>
      <c r="O227" s="29"/>
      <c r="P227" s="7"/>
    </row>
    <row r="228" spans="2:18" ht="14.1" customHeight="1" thickBot="1" x14ac:dyDescent="0.3">
      <c r="B228" s="989" t="s">
        <v>87</v>
      </c>
      <c r="C228" s="990"/>
      <c r="D228" s="990"/>
      <c r="E228" s="990"/>
      <c r="F228" s="991"/>
      <c r="G228" s="911">
        <v>3.5</v>
      </c>
      <c r="H228" s="912"/>
      <c r="I228" s="1005">
        <f>H124</f>
        <v>0</v>
      </c>
      <c r="J228" s="914"/>
      <c r="K228" s="915">
        <f t="shared" si="3"/>
        <v>0</v>
      </c>
      <c r="L228" s="916"/>
      <c r="M228" s="943"/>
      <c r="N228" s="944"/>
      <c r="O228" s="29"/>
      <c r="P228" s="7"/>
      <c r="Q228" s="234" t="s">
        <v>212</v>
      </c>
      <c r="R228" s="441">
        <f>SUM(I218:J228)</f>
        <v>0</v>
      </c>
    </row>
    <row r="229" spans="2:18" ht="14.1" customHeight="1" x14ac:dyDescent="0.25">
      <c r="B229" s="985"/>
      <c r="C229" s="986"/>
      <c r="D229" s="986"/>
      <c r="E229" s="986"/>
      <c r="F229" s="987"/>
      <c r="G229" s="911"/>
      <c r="H229" s="912"/>
      <c r="I229" s="158"/>
      <c r="K229" s="1003"/>
      <c r="L229" s="1046"/>
      <c r="M229" s="43"/>
      <c r="N229" s="62" t="s">
        <v>72</v>
      </c>
      <c r="O229" s="63">
        <f>SUM(K218:L228)</f>
        <v>0</v>
      </c>
      <c r="P229" s="64" t="s">
        <v>73</v>
      </c>
    </row>
    <row r="230" spans="2:18" ht="14.1" customHeight="1" thickBot="1" x14ac:dyDescent="0.3">
      <c r="B230" s="988" t="s">
        <v>196</v>
      </c>
      <c r="C230" s="939"/>
      <c r="D230" s="939"/>
      <c r="E230" s="939"/>
      <c r="F230" s="940"/>
      <c r="G230" s="911"/>
      <c r="H230" s="912"/>
      <c r="I230" s="158"/>
      <c r="K230" s="1003"/>
      <c r="L230" s="1046"/>
      <c r="M230" s="50"/>
      <c r="N230" s="51"/>
      <c r="O230" s="51"/>
      <c r="P230" s="7"/>
    </row>
    <row r="231" spans="2:18" ht="14.1" customHeight="1" x14ac:dyDescent="0.25">
      <c r="B231" s="989" t="s">
        <v>88</v>
      </c>
      <c r="C231" s="990"/>
      <c r="D231" s="990"/>
      <c r="E231" s="990"/>
      <c r="F231" s="991"/>
      <c r="G231" s="911">
        <v>7.5</v>
      </c>
      <c r="H231" s="912"/>
      <c r="I231" s="1005">
        <f>H128+H126</f>
        <v>0</v>
      </c>
      <c r="J231" s="914"/>
      <c r="K231" s="915">
        <f t="shared" si="3"/>
        <v>0</v>
      </c>
      <c r="L231" s="1006"/>
      <c r="M231" s="66"/>
      <c r="N231" s="79"/>
      <c r="O231" s="80"/>
      <c r="P231" s="67"/>
    </row>
    <row r="232" spans="2:18" ht="14.1" customHeight="1" x14ac:dyDescent="0.25">
      <c r="B232" s="989" t="s">
        <v>89</v>
      </c>
      <c r="C232" s="990"/>
      <c r="D232" s="990"/>
      <c r="E232" s="990"/>
      <c r="F232" s="991"/>
      <c r="G232" s="911">
        <v>5.5</v>
      </c>
      <c r="H232" s="912"/>
      <c r="I232" s="1005">
        <f>R59*N232*K10</f>
        <v>0</v>
      </c>
      <c r="J232" s="914"/>
      <c r="K232" s="915">
        <f t="shared" si="3"/>
        <v>0</v>
      </c>
      <c r="L232" s="1006"/>
      <c r="M232" s="17"/>
      <c r="N232" s="76">
        <f>IF((H128+H126)&gt;0,H130,0)</f>
        <v>0</v>
      </c>
      <c r="O232" s="29" t="s">
        <v>119</v>
      </c>
      <c r="P232" s="68"/>
    </row>
    <row r="233" spans="2:18" ht="14.1" customHeight="1" x14ac:dyDescent="0.25">
      <c r="B233" s="989" t="s">
        <v>90</v>
      </c>
      <c r="C233" s="990"/>
      <c r="D233" s="990"/>
      <c r="E233" s="990"/>
      <c r="F233" s="991"/>
      <c r="G233" s="911">
        <v>4.5</v>
      </c>
      <c r="H233" s="912"/>
      <c r="I233" s="1005">
        <f>I231</f>
        <v>0</v>
      </c>
      <c r="J233" s="914"/>
      <c r="K233" s="915">
        <f t="shared" si="3"/>
        <v>0</v>
      </c>
      <c r="L233" s="1006"/>
      <c r="M233" s="17"/>
      <c r="N233" s="76"/>
      <c r="O233" s="29"/>
      <c r="P233" s="68"/>
    </row>
    <row r="234" spans="2:18" ht="14.1" customHeight="1" x14ac:dyDescent="0.25">
      <c r="B234" s="989" t="s">
        <v>81</v>
      </c>
      <c r="C234" s="990"/>
      <c r="D234" s="990"/>
      <c r="E234" s="990"/>
      <c r="F234" s="991"/>
      <c r="G234" s="911">
        <v>3.5</v>
      </c>
      <c r="H234" s="912"/>
      <c r="I234" s="1005">
        <f>R59*N234*K10</f>
        <v>0</v>
      </c>
      <c r="J234" s="914"/>
      <c r="K234" s="915">
        <f t="shared" si="3"/>
        <v>0</v>
      </c>
      <c r="L234" s="1006"/>
      <c r="M234" s="17"/>
      <c r="N234" s="76">
        <f>IF((H128+H126)&gt;0,H132,0)</f>
        <v>0</v>
      </c>
      <c r="O234" s="29" t="s">
        <v>119</v>
      </c>
      <c r="P234" s="68"/>
    </row>
    <row r="235" spans="2:18" ht="14.1" customHeight="1" x14ac:dyDescent="0.25">
      <c r="B235" s="989" t="s">
        <v>91</v>
      </c>
      <c r="C235" s="990"/>
      <c r="D235" s="990"/>
      <c r="E235" s="990"/>
      <c r="F235" s="991"/>
      <c r="G235" s="911">
        <v>6.5</v>
      </c>
      <c r="H235" s="912"/>
      <c r="I235" s="1005">
        <f>I231</f>
        <v>0</v>
      </c>
      <c r="J235" s="914"/>
      <c r="K235" s="915">
        <f t="shared" si="3"/>
        <v>0</v>
      </c>
      <c r="L235" s="1006"/>
      <c r="M235" s="17"/>
      <c r="N235" s="77"/>
      <c r="O235" s="29"/>
      <c r="P235" s="68"/>
    </row>
    <row r="236" spans="2:18" ht="14.1" customHeight="1" thickBot="1" x14ac:dyDescent="0.3">
      <c r="B236" s="989" t="s">
        <v>204</v>
      </c>
      <c r="C236" s="990"/>
      <c r="D236" s="990"/>
      <c r="E236" s="990"/>
      <c r="F236" s="991"/>
      <c r="G236" s="911">
        <v>10</v>
      </c>
      <c r="H236" s="912"/>
      <c r="I236" s="913">
        <f>H140</f>
        <v>0</v>
      </c>
      <c r="J236" s="914"/>
      <c r="K236" s="915">
        <f>G236*I236</f>
        <v>0</v>
      </c>
      <c r="L236" s="1006"/>
      <c r="M236" s="50"/>
      <c r="N236" s="51"/>
      <c r="O236" s="51"/>
      <c r="P236" s="7"/>
    </row>
    <row r="237" spans="2:18" ht="14.1" customHeight="1" thickBot="1" x14ac:dyDescent="0.3">
      <c r="B237" s="132" t="s">
        <v>210</v>
      </c>
      <c r="C237" s="133"/>
      <c r="D237" s="133"/>
      <c r="E237" s="133"/>
      <c r="F237" s="134"/>
      <c r="G237" s="911">
        <v>6</v>
      </c>
      <c r="H237" s="912"/>
      <c r="I237" s="913">
        <f>I236</f>
        <v>0</v>
      </c>
      <c r="J237" s="914"/>
      <c r="K237" s="915">
        <f>G237*I237</f>
        <v>0</v>
      </c>
      <c r="L237" s="1006"/>
      <c r="M237" s="50"/>
      <c r="N237" s="51"/>
      <c r="O237" s="51"/>
      <c r="P237" s="7"/>
      <c r="Q237" s="234" t="s">
        <v>212</v>
      </c>
      <c r="R237" s="441">
        <f>SUM(I231:J237)</f>
        <v>0</v>
      </c>
    </row>
    <row r="238" spans="2:18" ht="14.1" customHeight="1" x14ac:dyDescent="0.25">
      <c r="B238" s="985"/>
      <c r="C238" s="986"/>
      <c r="D238" s="986"/>
      <c r="E238" s="986"/>
      <c r="F238" s="987"/>
      <c r="G238" s="911"/>
      <c r="H238" s="912"/>
      <c r="I238" s="135"/>
      <c r="K238" s="1003"/>
      <c r="L238" s="1004"/>
      <c r="M238" s="17"/>
      <c r="N238" s="62" t="s">
        <v>72</v>
      </c>
      <c r="O238" s="70">
        <f>SUM(K231:L237)</f>
        <v>0</v>
      </c>
      <c r="P238" s="69" t="s">
        <v>73</v>
      </c>
    </row>
    <row r="239" spans="2:18" ht="14.1" customHeight="1" thickBot="1" x14ac:dyDescent="0.3">
      <c r="B239" s="988" t="s">
        <v>194</v>
      </c>
      <c r="C239" s="939"/>
      <c r="D239" s="939"/>
      <c r="E239" s="939"/>
      <c r="F239" s="940"/>
      <c r="G239" s="911"/>
      <c r="H239" s="912"/>
      <c r="I239" s="135"/>
      <c r="K239" s="1003"/>
      <c r="L239" s="1004"/>
      <c r="M239" s="50"/>
      <c r="N239" s="51"/>
      <c r="O239" s="51"/>
      <c r="P239" s="7"/>
    </row>
    <row r="240" spans="2:18" ht="14.1" customHeight="1" x14ac:dyDescent="0.25">
      <c r="B240" s="989" t="s">
        <v>92</v>
      </c>
      <c r="C240" s="990"/>
      <c r="D240" s="990"/>
      <c r="E240" s="990"/>
      <c r="F240" s="991"/>
      <c r="G240" s="911">
        <v>7.5</v>
      </c>
      <c r="H240" s="912"/>
      <c r="I240" s="1005">
        <f>H143</f>
        <v>0</v>
      </c>
      <c r="J240" s="914"/>
      <c r="K240" s="915">
        <f>G240*I240</f>
        <v>0</v>
      </c>
      <c r="L240" s="916"/>
      <c r="M240" s="148"/>
      <c r="N240" s="79"/>
      <c r="O240" s="80"/>
      <c r="P240" s="67"/>
    </row>
    <row r="241" spans="2:18" ht="14.1" customHeight="1" x14ac:dyDescent="0.25">
      <c r="B241" s="989" t="s">
        <v>93</v>
      </c>
      <c r="C241" s="990"/>
      <c r="D241" s="990"/>
      <c r="E241" s="990"/>
      <c r="F241" s="991"/>
      <c r="G241" s="911">
        <v>6</v>
      </c>
      <c r="H241" s="912"/>
      <c r="I241" s="1005">
        <f>I240</f>
        <v>0</v>
      </c>
      <c r="J241" s="914"/>
      <c r="K241" s="915">
        <f t="shared" ref="K241:K255" si="4">G241*I241</f>
        <v>0</v>
      </c>
      <c r="L241" s="916"/>
      <c r="M241" s="149"/>
      <c r="N241" s="77"/>
      <c r="O241" s="29"/>
      <c r="P241" s="68"/>
    </row>
    <row r="242" spans="2:18" ht="14.1" customHeight="1" x14ac:dyDescent="0.25">
      <c r="B242" s="989" t="s">
        <v>94</v>
      </c>
      <c r="C242" s="990"/>
      <c r="D242" s="990"/>
      <c r="E242" s="990"/>
      <c r="F242" s="991"/>
      <c r="G242" s="911">
        <v>5</v>
      </c>
      <c r="H242" s="912"/>
      <c r="I242" s="1005">
        <f>H147</f>
        <v>0</v>
      </c>
      <c r="J242" s="914"/>
      <c r="K242" s="915">
        <f t="shared" si="4"/>
        <v>0</v>
      </c>
      <c r="L242" s="916"/>
      <c r="M242" s="149"/>
      <c r="N242" s="77"/>
      <c r="O242" s="29"/>
      <c r="P242" s="68"/>
    </row>
    <row r="243" spans="2:18" ht="14.1" customHeight="1" x14ac:dyDescent="0.25">
      <c r="B243" s="989" t="s">
        <v>95</v>
      </c>
      <c r="C243" s="990"/>
      <c r="D243" s="990"/>
      <c r="E243" s="990"/>
      <c r="F243" s="991"/>
      <c r="G243" s="911">
        <v>5.5</v>
      </c>
      <c r="H243" s="912"/>
      <c r="I243" s="1005">
        <f>I242</f>
        <v>0</v>
      </c>
      <c r="J243" s="914"/>
      <c r="K243" s="915">
        <f t="shared" si="4"/>
        <v>0</v>
      </c>
      <c r="L243" s="916"/>
      <c r="M243" s="149"/>
      <c r="N243" s="77"/>
      <c r="O243" s="29"/>
      <c r="P243" s="68"/>
    </row>
    <row r="244" spans="2:18" ht="14.1" customHeight="1" x14ac:dyDescent="0.25">
      <c r="B244" s="989" t="s">
        <v>96</v>
      </c>
      <c r="C244" s="990"/>
      <c r="D244" s="990"/>
      <c r="E244" s="990"/>
      <c r="F244" s="991"/>
      <c r="G244" s="911">
        <v>6.5</v>
      </c>
      <c r="H244" s="912"/>
      <c r="I244" s="1005">
        <f>H147</f>
        <v>0</v>
      </c>
      <c r="J244" s="914"/>
      <c r="K244" s="915">
        <f t="shared" si="4"/>
        <v>0</v>
      </c>
      <c r="L244" s="916"/>
      <c r="M244" s="149"/>
      <c r="N244" s="77"/>
      <c r="O244" s="77"/>
      <c r="P244" s="68"/>
    </row>
    <row r="245" spans="2:18" ht="14.1" customHeight="1" x14ac:dyDescent="0.25">
      <c r="B245" s="989" t="s">
        <v>97</v>
      </c>
      <c r="C245" s="990"/>
      <c r="D245" s="990"/>
      <c r="E245" s="990"/>
      <c r="F245" s="991"/>
      <c r="G245" s="911">
        <v>10</v>
      </c>
      <c r="H245" s="912"/>
      <c r="I245" s="1005">
        <f>H145</f>
        <v>0</v>
      </c>
      <c r="J245" s="914"/>
      <c r="K245" s="915">
        <f t="shared" si="4"/>
        <v>0</v>
      </c>
      <c r="L245" s="916"/>
      <c r="M245" s="149"/>
      <c r="N245" s="77"/>
      <c r="O245" s="29"/>
      <c r="P245" s="68"/>
    </row>
    <row r="246" spans="2:18" ht="14.1" customHeight="1" x14ac:dyDescent="0.25">
      <c r="B246" s="989" t="s">
        <v>98</v>
      </c>
      <c r="C246" s="990"/>
      <c r="D246" s="990"/>
      <c r="E246" s="990"/>
      <c r="F246" s="991"/>
      <c r="G246" s="911">
        <v>6</v>
      </c>
      <c r="H246" s="912"/>
      <c r="I246" s="1005">
        <f>I245</f>
        <v>0</v>
      </c>
      <c r="J246" s="914"/>
      <c r="K246" s="915">
        <f t="shared" si="4"/>
        <v>0</v>
      </c>
      <c r="L246" s="916"/>
      <c r="M246" s="149"/>
      <c r="N246" s="77"/>
      <c r="O246" s="29"/>
      <c r="P246" s="68"/>
    </row>
    <row r="247" spans="2:18" ht="14.1" customHeight="1" x14ac:dyDescent="0.25">
      <c r="B247" s="989" t="s">
        <v>99</v>
      </c>
      <c r="C247" s="990"/>
      <c r="D247" s="990"/>
      <c r="E247" s="990"/>
      <c r="F247" s="991"/>
      <c r="G247" s="911">
        <v>8.1999999999999993</v>
      </c>
      <c r="H247" s="912"/>
      <c r="I247" s="1005">
        <f>J158</f>
        <v>0</v>
      </c>
      <c r="J247" s="914"/>
      <c r="K247" s="915">
        <f t="shared" si="4"/>
        <v>0</v>
      </c>
      <c r="L247" s="916"/>
      <c r="M247" s="150"/>
      <c r="N247" s="76">
        <f>H158</f>
        <v>0</v>
      </c>
      <c r="O247" s="29" t="s">
        <v>74</v>
      </c>
      <c r="P247" s="68"/>
    </row>
    <row r="248" spans="2:18" ht="14.1" customHeight="1" x14ac:dyDescent="0.25">
      <c r="B248" s="132" t="s">
        <v>100</v>
      </c>
      <c r="C248" s="133"/>
      <c r="D248" s="133"/>
      <c r="E248" s="133"/>
      <c r="F248" s="134"/>
      <c r="G248" s="911">
        <f>IF(H160&gt;0,(H160/J164)*1.05,0)</f>
        <v>0</v>
      </c>
      <c r="H248" s="912"/>
      <c r="I248" s="1005">
        <f>J164</f>
        <v>0</v>
      </c>
      <c r="J248" s="914"/>
      <c r="K248" s="915">
        <f t="shared" si="4"/>
        <v>0</v>
      </c>
      <c r="L248" s="916"/>
      <c r="M248" s="150"/>
      <c r="N248" s="76">
        <f>J160</f>
        <v>0</v>
      </c>
      <c r="O248" s="29" t="s">
        <v>206</v>
      </c>
      <c r="P248" s="35"/>
    </row>
    <row r="249" spans="2:18" ht="14.1" customHeight="1" x14ac:dyDescent="0.25">
      <c r="B249" s="132" t="s">
        <v>101</v>
      </c>
      <c r="C249" s="133"/>
      <c r="D249" s="133"/>
      <c r="E249" s="133"/>
      <c r="F249" s="134"/>
      <c r="G249" s="911">
        <v>5</v>
      </c>
      <c r="H249" s="912"/>
      <c r="I249" s="1005">
        <f>IF(H166&gt;0,H168,0)</f>
        <v>0</v>
      </c>
      <c r="J249" s="914"/>
      <c r="K249" s="915">
        <f t="shared" si="4"/>
        <v>0</v>
      </c>
      <c r="L249" s="916"/>
      <c r="M249" s="149"/>
      <c r="N249" s="77"/>
      <c r="O249" s="29"/>
      <c r="P249" s="35"/>
    </row>
    <row r="250" spans="2:18" ht="14.1" customHeight="1" x14ac:dyDescent="0.25">
      <c r="B250" s="989" t="s">
        <v>205</v>
      </c>
      <c r="C250" s="990"/>
      <c r="D250" s="990"/>
      <c r="E250" s="990"/>
      <c r="F250" s="991"/>
      <c r="G250" s="911">
        <v>3.5</v>
      </c>
      <c r="H250" s="912"/>
      <c r="I250" s="1005">
        <f>R59*N250</f>
        <v>0</v>
      </c>
      <c r="J250" s="914"/>
      <c r="K250" s="915">
        <f t="shared" si="4"/>
        <v>0</v>
      </c>
      <c r="L250" s="916"/>
      <c r="M250" s="150"/>
      <c r="N250" s="76">
        <f>IF(H150&gt;0,+H152,0)</f>
        <v>0</v>
      </c>
      <c r="O250" s="29" t="s">
        <v>119</v>
      </c>
      <c r="P250" s="35"/>
    </row>
    <row r="251" spans="2:18" ht="14.1" customHeight="1" x14ac:dyDescent="0.25">
      <c r="B251" s="989" t="s">
        <v>102</v>
      </c>
      <c r="C251" s="990"/>
      <c r="D251" s="990"/>
      <c r="E251" s="990"/>
      <c r="F251" s="991"/>
      <c r="G251" s="911">
        <v>6</v>
      </c>
      <c r="H251" s="912"/>
      <c r="I251" s="1005">
        <f>R59*N251*K10</f>
        <v>0</v>
      </c>
      <c r="J251" s="914"/>
      <c r="K251" s="915">
        <f t="shared" si="4"/>
        <v>0</v>
      </c>
      <c r="L251" s="916"/>
      <c r="M251" s="150"/>
      <c r="N251" s="76">
        <f>IF((H150+H154+H160+H166)&gt;0,H182,0)</f>
        <v>0</v>
      </c>
      <c r="O251" s="29" t="s">
        <v>119</v>
      </c>
      <c r="P251" s="68"/>
    </row>
    <row r="252" spans="2:18" ht="14.1" customHeight="1" x14ac:dyDescent="0.25">
      <c r="B252" s="989" t="s">
        <v>81</v>
      </c>
      <c r="C252" s="990"/>
      <c r="D252" s="990"/>
      <c r="E252" s="990"/>
      <c r="F252" s="991"/>
      <c r="G252" s="911">
        <v>3.5</v>
      </c>
      <c r="H252" s="912"/>
      <c r="I252" s="1005">
        <f>R59*N252*K10</f>
        <v>0</v>
      </c>
      <c r="J252" s="914"/>
      <c r="K252" s="915">
        <f t="shared" si="4"/>
        <v>0</v>
      </c>
      <c r="L252" s="916"/>
      <c r="M252" s="150"/>
      <c r="N252" s="76">
        <f>IF((H150+H154+H160+H166)&gt;0,H180,0)</f>
        <v>0</v>
      </c>
      <c r="O252" s="29" t="s">
        <v>119</v>
      </c>
      <c r="P252" s="68"/>
    </row>
    <row r="253" spans="2:18" ht="14.1" customHeight="1" x14ac:dyDescent="0.25">
      <c r="B253" s="989" t="s">
        <v>103</v>
      </c>
      <c r="C253" s="990"/>
      <c r="D253" s="990"/>
      <c r="E253" s="990"/>
      <c r="F253" s="991"/>
      <c r="G253" s="911">
        <v>5.5</v>
      </c>
      <c r="H253" s="912"/>
      <c r="I253" s="1005">
        <f>IF(H154&gt;0,R59*N253*K10,IF(H170="Oui",R59*N253*K10,IF(OR(H150&gt;0,H166&gt;0),R59*N253*K10,0)))</f>
        <v>0</v>
      </c>
      <c r="J253" s="914"/>
      <c r="K253" s="915">
        <f t="shared" si="4"/>
        <v>0</v>
      </c>
      <c r="L253" s="916"/>
      <c r="M253" s="150"/>
      <c r="N253" s="76">
        <f>IF((H150+H154+H160+H166)&gt;0,H178,0)</f>
        <v>0</v>
      </c>
      <c r="O253" s="29" t="s">
        <v>119</v>
      </c>
      <c r="P253" s="68"/>
    </row>
    <row r="254" spans="2:18" ht="14.1" customHeight="1" x14ac:dyDescent="0.25">
      <c r="B254" s="989" t="s">
        <v>104</v>
      </c>
      <c r="C254" s="990"/>
      <c r="D254" s="990"/>
      <c r="E254" s="990"/>
      <c r="F254" s="991"/>
      <c r="G254" s="911">
        <v>6.5</v>
      </c>
      <c r="H254" s="912"/>
      <c r="I254" s="1005">
        <f>H172</f>
        <v>0</v>
      </c>
      <c r="J254" s="914"/>
      <c r="K254" s="915">
        <f t="shared" si="4"/>
        <v>0</v>
      </c>
      <c r="L254" s="916"/>
      <c r="M254" s="149"/>
      <c r="N254" s="77"/>
      <c r="O254" s="29"/>
      <c r="P254" s="68"/>
    </row>
    <row r="255" spans="2:18" ht="14.1" customHeight="1" thickBot="1" x14ac:dyDescent="0.3">
      <c r="B255" s="989" t="s">
        <v>105</v>
      </c>
      <c r="C255" s="990"/>
      <c r="D255" s="990"/>
      <c r="E255" s="990"/>
      <c r="F255" s="991"/>
      <c r="G255" s="911">
        <v>4.2</v>
      </c>
      <c r="H255" s="912"/>
      <c r="I255" s="1005">
        <f>IF(H170="Non",IF(H154&gt;0,(H154*(H156-J156)/100),0)+IF(H160&gt;0,H160*(H162-J162)/100,0)+IF((H166+H150)&gt;0,((H150*J150)+(H166*J166))/100,0)+0.45,0)</f>
        <v>0</v>
      </c>
      <c r="J255" s="914"/>
      <c r="K255" s="915">
        <f t="shared" si="4"/>
        <v>0</v>
      </c>
      <c r="L255" s="916"/>
      <c r="M255" s="149"/>
      <c r="N255" s="77"/>
      <c r="O255" s="29"/>
      <c r="P255" s="68"/>
    </row>
    <row r="256" spans="2:18" ht="14.1" customHeight="1" thickBot="1" x14ac:dyDescent="0.3">
      <c r="B256" s="989" t="s">
        <v>106</v>
      </c>
      <c r="C256" s="990"/>
      <c r="D256" s="990"/>
      <c r="E256" s="990"/>
      <c r="F256" s="991"/>
      <c r="G256" s="911" t="str">
        <f>IF(H170="Non",6," ")</f>
        <v xml:space="preserve"> </v>
      </c>
      <c r="H256" s="912"/>
      <c r="I256" s="1005" t="str">
        <f>IF(H170="Non",IF(J160=2.4,ROUNDUP((H160*0.01/2),0),IF(J160=1.2,ROUNDUP((H160*0.01),0),ROUNDUP((H160*0.01/2),0)))," ")</f>
        <v xml:space="preserve"> </v>
      </c>
      <c r="J256" s="914"/>
      <c r="K256" s="915" t="str">
        <f>IF(H170="Non",G256*I256," ")</f>
        <v xml:space="preserve"> </v>
      </c>
      <c r="L256" s="1006"/>
      <c r="M256" s="149"/>
      <c r="N256" s="77"/>
      <c r="O256" s="47" t="str">
        <f>IF(G183="N","au m3","")</f>
        <v/>
      </c>
      <c r="P256" s="68"/>
      <c r="Q256" s="234" t="s">
        <v>212</v>
      </c>
      <c r="R256" s="441">
        <f>SUM(I240:J256)</f>
        <v>0</v>
      </c>
    </row>
    <row r="257" spans="2:18" ht="14.1" customHeight="1" x14ac:dyDescent="0.25">
      <c r="B257" s="985"/>
      <c r="C257" s="986"/>
      <c r="D257" s="986"/>
      <c r="E257" s="986"/>
      <c r="F257" s="987"/>
      <c r="G257" s="911"/>
      <c r="H257" s="912"/>
      <c r="I257" s="1056"/>
      <c r="J257" s="1057"/>
      <c r="K257" s="1003"/>
      <c r="L257" s="1046"/>
      <c r="M257" s="43"/>
      <c r="N257" s="62" t="s">
        <v>72</v>
      </c>
      <c r="O257" s="70">
        <f>IF(H170="Non",SUM(K240:L256),SUM(K240:L255))</f>
        <v>0</v>
      </c>
      <c r="P257" s="69" t="s">
        <v>73</v>
      </c>
    </row>
    <row r="258" spans="2:18" ht="14.1" customHeight="1" thickBot="1" x14ac:dyDescent="0.3">
      <c r="B258" s="988" t="s">
        <v>195</v>
      </c>
      <c r="C258" s="939"/>
      <c r="D258" s="939"/>
      <c r="E258" s="939"/>
      <c r="F258" s="940"/>
      <c r="G258" s="911"/>
      <c r="H258" s="912"/>
      <c r="I258" s="1056"/>
      <c r="J258" s="1057"/>
      <c r="K258" s="1003"/>
      <c r="L258" s="1046"/>
      <c r="M258" s="50"/>
      <c r="N258" s="51"/>
      <c r="O258" s="51"/>
      <c r="P258" s="7"/>
    </row>
    <row r="259" spans="2:18" ht="14.1" customHeight="1" x14ac:dyDescent="0.25">
      <c r="B259" s="985"/>
      <c r="C259" s="986"/>
      <c r="D259" s="986"/>
      <c r="E259" s="986"/>
      <c r="F259" s="987"/>
      <c r="G259" s="911"/>
      <c r="H259" s="912"/>
      <c r="I259" s="1005"/>
      <c r="J259" s="914"/>
      <c r="K259" s="1003"/>
      <c r="L259" s="1046"/>
      <c r="M259" s="52"/>
      <c r="N259" s="54"/>
      <c r="O259" s="54"/>
      <c r="P259" s="67"/>
    </row>
    <row r="260" spans="2:18" ht="14.1" customHeight="1" x14ac:dyDescent="0.25">
      <c r="B260" s="989" t="s">
        <v>107</v>
      </c>
      <c r="C260" s="990"/>
      <c r="D260" s="990"/>
      <c r="E260" s="990"/>
      <c r="F260" s="991"/>
      <c r="G260" s="911">
        <v>5.5</v>
      </c>
      <c r="H260" s="912"/>
      <c r="I260" s="1005">
        <f>R59*N260</f>
        <v>0</v>
      </c>
      <c r="J260" s="914"/>
      <c r="K260" s="915">
        <f>I260*G260</f>
        <v>0</v>
      </c>
      <c r="L260" s="916"/>
      <c r="M260" s="49"/>
      <c r="N260" s="76">
        <f>IF(H198="Oui",J203,0)+IF(H200="Oui",J205,0)</f>
        <v>0</v>
      </c>
      <c r="O260" s="29" t="s">
        <v>119</v>
      </c>
      <c r="P260" s="68"/>
    </row>
    <row r="261" spans="2:18" ht="14.1" customHeight="1" thickBot="1" x14ac:dyDescent="0.3">
      <c r="B261" s="989" t="s">
        <v>528</v>
      </c>
      <c r="C261" s="990"/>
      <c r="D261" s="990"/>
      <c r="E261" s="990"/>
      <c r="F261" s="991"/>
      <c r="G261" s="911">
        <v>6.5</v>
      </c>
      <c r="H261" s="912"/>
      <c r="I261" s="1005">
        <f>IF(H203="Oui",J203,0)</f>
        <v>0</v>
      </c>
      <c r="J261" s="914"/>
      <c r="K261" s="915">
        <f t="shared" ref="K261:K283" si="5">I261*G261</f>
        <v>0</v>
      </c>
      <c r="L261" s="916"/>
      <c r="M261" s="55"/>
      <c r="N261" s="78"/>
      <c r="O261" s="29"/>
      <c r="P261" s="68"/>
    </row>
    <row r="262" spans="2:18" ht="14.1" customHeight="1" thickBot="1" x14ac:dyDescent="0.3">
      <c r="B262" s="989" t="s">
        <v>326</v>
      </c>
      <c r="C262" s="990"/>
      <c r="D262" s="990"/>
      <c r="E262" s="990"/>
      <c r="F262" s="991"/>
      <c r="G262" s="911">
        <v>4.2</v>
      </c>
      <c r="H262" s="912"/>
      <c r="I262" s="1005">
        <f>IF(H170="Non",IF(H205="Oui",J205,0),0)</f>
        <v>0</v>
      </c>
      <c r="J262" s="914"/>
      <c r="K262" s="915">
        <f t="shared" si="5"/>
        <v>0</v>
      </c>
      <c r="L262" s="916"/>
      <c r="M262" s="48"/>
      <c r="N262" s="77"/>
      <c r="O262" s="29"/>
      <c r="P262" s="71" t="s">
        <v>49</v>
      </c>
      <c r="Q262" s="234" t="s">
        <v>212</v>
      </c>
      <c r="R262" s="441">
        <f>SUM(I260:J263)</f>
        <v>0</v>
      </c>
    </row>
    <row r="263" spans="2:18" ht="14.1" customHeight="1" x14ac:dyDescent="0.25">
      <c r="B263" s="989" t="s">
        <v>327</v>
      </c>
      <c r="C263" s="990"/>
      <c r="D263" s="990"/>
      <c r="E263" s="990"/>
      <c r="F263" s="991"/>
      <c r="G263" s="911">
        <v>4.2</v>
      </c>
      <c r="H263" s="912"/>
      <c r="I263" s="913">
        <f>IF(J176="Oui",ROUND((H176*J174/100),0),0)</f>
        <v>0</v>
      </c>
      <c r="J263" s="914"/>
      <c r="K263" s="915">
        <f>I263*G263</f>
        <v>0</v>
      </c>
      <c r="L263" s="916"/>
      <c r="M263" s="48"/>
      <c r="N263" s="77"/>
      <c r="O263" s="29"/>
      <c r="P263" s="71"/>
      <c r="Q263" s="400"/>
      <c r="R263" s="401"/>
    </row>
    <row r="264" spans="2:18" ht="14.1" customHeight="1" thickBot="1" x14ac:dyDescent="0.3">
      <c r="B264" s="985"/>
      <c r="C264" s="986"/>
      <c r="D264" s="986"/>
      <c r="E264" s="986"/>
      <c r="F264" s="987"/>
      <c r="G264" s="911"/>
      <c r="H264" s="912"/>
      <c r="I264" s="1005"/>
      <c r="J264" s="914"/>
      <c r="K264" s="915"/>
      <c r="L264" s="916"/>
      <c r="M264" s="72"/>
      <c r="N264" s="74" t="s">
        <v>72</v>
      </c>
      <c r="O264" s="151">
        <f>SUM(K260:L263)</f>
        <v>0</v>
      </c>
      <c r="P264" s="75" t="s">
        <v>73</v>
      </c>
    </row>
    <row r="265" spans="2:18" ht="14.1" customHeight="1" x14ac:dyDescent="0.25">
      <c r="B265" s="988" t="s">
        <v>198</v>
      </c>
      <c r="C265" s="939"/>
      <c r="D265" s="939"/>
      <c r="E265" s="939"/>
      <c r="F265" s="940"/>
      <c r="G265" s="911"/>
      <c r="H265" s="912"/>
      <c r="I265" s="1005"/>
      <c r="J265" s="914"/>
      <c r="K265" s="915"/>
      <c r="L265" s="916"/>
      <c r="M265" s="48"/>
      <c r="N265" s="47"/>
      <c r="O265" s="47"/>
      <c r="P265" s="7"/>
    </row>
    <row r="266" spans="2:18" ht="14.1" customHeight="1" x14ac:dyDescent="0.25">
      <c r="B266" s="989" t="s">
        <v>530</v>
      </c>
      <c r="C266" s="990"/>
      <c r="D266" s="990"/>
      <c r="E266" s="990"/>
      <c r="F266" s="991"/>
      <c r="G266" s="911">
        <v>7</v>
      </c>
      <c r="H266" s="912"/>
      <c r="I266" s="1005">
        <f>H142</f>
        <v>0</v>
      </c>
      <c r="J266" s="914"/>
      <c r="K266" s="915">
        <f t="shared" si="5"/>
        <v>0</v>
      </c>
      <c r="L266" s="916"/>
      <c r="M266" s="48"/>
      <c r="N266" s="77"/>
      <c r="O266" s="29"/>
      <c r="P266" s="68"/>
    </row>
    <row r="267" spans="2:18" ht="14.1" customHeight="1" x14ac:dyDescent="0.25">
      <c r="B267" s="989" t="s">
        <v>531</v>
      </c>
      <c r="C267" s="990"/>
      <c r="D267" s="990"/>
      <c r="E267" s="990"/>
      <c r="F267" s="991"/>
      <c r="G267" s="911">
        <v>6</v>
      </c>
      <c r="H267" s="912"/>
      <c r="I267" s="1005">
        <f>I266</f>
        <v>0</v>
      </c>
      <c r="J267" s="914"/>
      <c r="K267" s="915">
        <f t="shared" si="5"/>
        <v>0</v>
      </c>
      <c r="L267" s="916"/>
      <c r="M267" s="48"/>
      <c r="N267" s="77"/>
      <c r="O267" s="29"/>
      <c r="P267" s="68"/>
    </row>
    <row r="268" spans="2:18" ht="14.1" customHeight="1" x14ac:dyDescent="0.25">
      <c r="B268" s="989" t="s">
        <v>108</v>
      </c>
      <c r="C268" s="990"/>
      <c r="D268" s="990"/>
      <c r="E268" s="990"/>
      <c r="F268" s="991"/>
      <c r="G268" s="911">
        <v>5</v>
      </c>
      <c r="H268" s="912"/>
      <c r="I268" s="913">
        <f>H134</f>
        <v>0</v>
      </c>
      <c r="J268" s="914"/>
      <c r="K268" s="915">
        <f t="shared" si="5"/>
        <v>0</v>
      </c>
      <c r="L268" s="916"/>
      <c r="M268" s="48"/>
      <c r="N268" s="77"/>
      <c r="O268" s="29"/>
      <c r="P268" s="68"/>
    </row>
    <row r="269" spans="2:18" ht="14.1" customHeight="1" x14ac:dyDescent="0.25">
      <c r="B269" s="989" t="s">
        <v>109</v>
      </c>
      <c r="C269" s="990"/>
      <c r="D269" s="990"/>
      <c r="E269" s="990"/>
      <c r="F269" s="991"/>
      <c r="G269" s="911">
        <v>6.5</v>
      </c>
      <c r="H269" s="912"/>
      <c r="I269" s="1005">
        <f>I268</f>
        <v>0</v>
      </c>
      <c r="J269" s="914"/>
      <c r="K269" s="915">
        <f t="shared" si="5"/>
        <v>0</v>
      </c>
      <c r="L269" s="916"/>
      <c r="M269" s="48"/>
      <c r="N269" s="77"/>
      <c r="O269" s="29"/>
      <c r="P269" s="68"/>
    </row>
    <row r="270" spans="2:18" ht="14.1" customHeight="1" x14ac:dyDescent="0.25">
      <c r="B270" s="989" t="s">
        <v>110</v>
      </c>
      <c r="C270" s="990"/>
      <c r="D270" s="990"/>
      <c r="E270" s="990"/>
      <c r="F270" s="991"/>
      <c r="G270" s="911">
        <v>11</v>
      </c>
      <c r="H270" s="912"/>
      <c r="I270" s="1005">
        <f>H174</f>
        <v>0</v>
      </c>
      <c r="J270" s="914"/>
      <c r="K270" s="915">
        <f t="shared" si="5"/>
        <v>0</v>
      </c>
      <c r="L270" s="916"/>
      <c r="M270" s="55"/>
      <c r="N270" s="77"/>
      <c r="O270" s="29"/>
      <c r="P270" s="68"/>
    </row>
    <row r="271" spans="2:18" ht="14.1" customHeight="1" thickBot="1" x14ac:dyDescent="0.3">
      <c r="B271" s="989" t="s">
        <v>111</v>
      </c>
      <c r="C271" s="990"/>
      <c r="D271" s="990"/>
      <c r="E271" s="990"/>
      <c r="F271" s="991"/>
      <c r="G271" s="911">
        <v>11</v>
      </c>
      <c r="H271" s="912"/>
      <c r="I271" s="1005">
        <f>H184</f>
        <v>0</v>
      </c>
      <c r="J271" s="914"/>
      <c r="K271" s="915">
        <f t="shared" si="5"/>
        <v>0</v>
      </c>
      <c r="L271" s="916"/>
      <c r="M271" s="48"/>
      <c r="N271" s="62" t="s">
        <v>72</v>
      </c>
      <c r="O271" s="70">
        <f>SUM(K266:L272)</f>
        <v>0</v>
      </c>
      <c r="P271" s="69" t="s">
        <v>73</v>
      </c>
    </row>
    <row r="272" spans="2:18" ht="14.1" customHeight="1" thickBot="1" x14ac:dyDescent="0.3">
      <c r="B272" s="989" t="s">
        <v>112</v>
      </c>
      <c r="C272" s="990"/>
      <c r="D272" s="990"/>
      <c r="E272" s="990"/>
      <c r="F272" s="991"/>
      <c r="G272" s="911">
        <v>9</v>
      </c>
      <c r="H272" s="912"/>
      <c r="I272" s="1005">
        <f>I271</f>
        <v>0</v>
      </c>
      <c r="J272" s="914"/>
      <c r="K272" s="915">
        <f t="shared" si="5"/>
        <v>0</v>
      </c>
      <c r="L272" s="916"/>
      <c r="M272" s="48"/>
      <c r="N272" s="47"/>
      <c r="O272" s="47"/>
      <c r="P272" s="71" t="s">
        <v>49</v>
      </c>
      <c r="Q272" s="234" t="s">
        <v>212</v>
      </c>
      <c r="R272" s="441">
        <f>SUM(I266:J272)</f>
        <v>0</v>
      </c>
    </row>
    <row r="273" spans="2:20" ht="14.1" customHeight="1" thickBot="1" x14ac:dyDescent="0.3">
      <c r="B273" s="985"/>
      <c r="C273" s="986"/>
      <c r="D273" s="986"/>
      <c r="E273" s="986"/>
      <c r="F273" s="987"/>
      <c r="G273" s="911"/>
      <c r="H273" s="912"/>
      <c r="I273" s="1005"/>
      <c r="J273" s="914"/>
      <c r="K273" s="915"/>
      <c r="L273" s="916"/>
      <c r="M273" s="43"/>
      <c r="O273" s="62"/>
      <c r="P273" s="69"/>
    </row>
    <row r="274" spans="2:20" ht="14.1" customHeight="1" x14ac:dyDescent="0.25">
      <c r="B274" s="988" t="s">
        <v>199</v>
      </c>
      <c r="C274" s="939"/>
      <c r="D274" s="939"/>
      <c r="E274" s="939"/>
      <c r="F274" s="940"/>
      <c r="G274" s="911"/>
      <c r="H274" s="912"/>
      <c r="I274" s="1005"/>
      <c r="J274" s="914"/>
      <c r="K274" s="915"/>
      <c r="L274" s="916"/>
      <c r="M274" s="56"/>
      <c r="N274" s="79"/>
      <c r="O274" s="80"/>
      <c r="P274" s="106"/>
    </row>
    <row r="275" spans="2:20" ht="14.1" customHeight="1" x14ac:dyDescent="0.25">
      <c r="B275" s="493" t="s">
        <v>497</v>
      </c>
      <c r="C275" s="105"/>
      <c r="D275" s="105"/>
      <c r="E275" s="907" t="str">
        <f>F196</f>
        <v>A renseigner</v>
      </c>
      <c r="F275" s="908"/>
      <c r="G275" s="911">
        <f>J196</f>
        <v>0</v>
      </c>
      <c r="H275" s="912"/>
      <c r="I275" s="913">
        <f>H196*R59*K10</f>
        <v>0</v>
      </c>
      <c r="J275" s="914"/>
      <c r="K275" s="915">
        <f>I275*G275</f>
        <v>0</v>
      </c>
      <c r="L275" s="916"/>
      <c r="M275" s="50"/>
      <c r="N275" s="77"/>
      <c r="O275" s="29"/>
      <c r="P275" s="68"/>
    </row>
    <row r="276" spans="2:20" ht="14.1" customHeight="1" x14ac:dyDescent="0.25">
      <c r="B276" s="989" t="s">
        <v>113</v>
      </c>
      <c r="C276" s="990"/>
      <c r="D276" s="990"/>
      <c r="E276" s="990"/>
      <c r="F276" s="991"/>
      <c r="G276" s="911">
        <v>15</v>
      </c>
      <c r="H276" s="912"/>
      <c r="I276" s="1005">
        <f>H188</f>
        <v>0</v>
      </c>
      <c r="J276" s="914"/>
      <c r="K276" s="915">
        <f t="shared" si="5"/>
        <v>0</v>
      </c>
      <c r="L276" s="916"/>
      <c r="M276" s="48"/>
      <c r="N276" s="77"/>
      <c r="O276" s="29"/>
      <c r="P276" s="68"/>
    </row>
    <row r="277" spans="2:20" ht="14.1" customHeight="1" x14ac:dyDescent="0.25">
      <c r="B277" s="989" t="s">
        <v>114</v>
      </c>
      <c r="C277" s="990"/>
      <c r="D277" s="990"/>
      <c r="E277" s="990"/>
      <c r="F277" s="991"/>
      <c r="G277" s="911">
        <v>8</v>
      </c>
      <c r="H277" s="912"/>
      <c r="I277" s="1005">
        <f>I276</f>
        <v>0</v>
      </c>
      <c r="J277" s="914"/>
      <c r="K277" s="915">
        <f t="shared" si="5"/>
        <v>0</v>
      </c>
      <c r="L277" s="916"/>
      <c r="M277" s="48"/>
      <c r="N277" s="77"/>
      <c r="O277" s="29"/>
      <c r="P277" s="68"/>
    </row>
    <row r="278" spans="2:20" ht="14.1" customHeight="1" thickBot="1" x14ac:dyDescent="0.3">
      <c r="B278" s="989" t="s">
        <v>115</v>
      </c>
      <c r="C278" s="990"/>
      <c r="D278" s="990"/>
      <c r="E278" s="990"/>
      <c r="F278" s="991"/>
      <c r="G278" s="911">
        <v>5</v>
      </c>
      <c r="H278" s="912"/>
      <c r="I278" s="1005">
        <f>H192</f>
        <v>0</v>
      </c>
      <c r="J278" s="914"/>
      <c r="K278" s="915">
        <f t="shared" si="5"/>
        <v>0</v>
      </c>
      <c r="L278" s="916"/>
      <c r="M278" s="49"/>
      <c r="N278" s="76"/>
      <c r="O278" s="29"/>
      <c r="P278" s="35"/>
    </row>
    <row r="279" spans="2:20" ht="14.1" customHeight="1" thickBot="1" x14ac:dyDescent="0.3">
      <c r="B279" s="989" t="s">
        <v>116</v>
      </c>
      <c r="C279" s="990"/>
      <c r="D279" s="990"/>
      <c r="E279" s="990"/>
      <c r="F279" s="991"/>
      <c r="G279" s="911">
        <v>5.5</v>
      </c>
      <c r="H279" s="912"/>
      <c r="I279" s="1005">
        <f>H190</f>
        <v>0</v>
      </c>
      <c r="J279" s="914"/>
      <c r="K279" s="915">
        <f t="shared" si="5"/>
        <v>0</v>
      </c>
      <c r="L279" s="916"/>
      <c r="M279" s="48"/>
      <c r="N279" s="62" t="s">
        <v>72</v>
      </c>
      <c r="O279" s="70">
        <f>SUM(K275:L279)</f>
        <v>0</v>
      </c>
      <c r="P279" s="69" t="s">
        <v>73</v>
      </c>
      <c r="Q279" s="234" t="s">
        <v>212</v>
      </c>
      <c r="R279" s="441">
        <f>SUM(I275:J279)</f>
        <v>0</v>
      </c>
    </row>
    <row r="280" spans="2:20" ht="14.1" customHeight="1" thickBot="1" x14ac:dyDescent="0.3">
      <c r="B280" s="985"/>
      <c r="C280" s="986"/>
      <c r="D280" s="986"/>
      <c r="E280" s="986"/>
      <c r="F280" s="987"/>
      <c r="G280" s="911"/>
      <c r="H280" s="912"/>
      <c r="I280" s="1005"/>
      <c r="J280" s="914"/>
      <c r="K280" s="915"/>
      <c r="L280" s="916"/>
      <c r="M280" s="72"/>
      <c r="N280" s="74"/>
      <c r="O280" s="74"/>
      <c r="P280" s="75"/>
    </row>
    <row r="281" spans="2:20" ht="14.1" customHeight="1" x14ac:dyDescent="0.25">
      <c r="B281" s="988" t="s">
        <v>50</v>
      </c>
      <c r="C281" s="939"/>
      <c r="D281" s="939"/>
      <c r="E281" s="939"/>
      <c r="F281" s="940"/>
      <c r="G281" s="911"/>
      <c r="H281" s="912"/>
      <c r="I281" s="1005"/>
      <c r="J281" s="914"/>
      <c r="K281" s="915"/>
      <c r="L281" s="916"/>
      <c r="M281" s="49"/>
      <c r="N281" s="76"/>
      <c r="O281" s="29"/>
      <c r="P281" s="68"/>
    </row>
    <row r="282" spans="2:20" ht="14.1" customHeight="1" thickBot="1" x14ac:dyDescent="0.3">
      <c r="B282" s="989" t="s">
        <v>117</v>
      </c>
      <c r="C282" s="990"/>
      <c r="D282" s="990"/>
      <c r="E282" s="990"/>
      <c r="F282" s="991"/>
      <c r="G282" s="911">
        <v>25</v>
      </c>
      <c r="H282" s="912"/>
      <c r="I282" s="1005">
        <f>IF(R59&gt;1,IF(R59&gt;0,K10*ROUNDUP(((R59/5)*N282),0),0),0)</f>
        <v>0</v>
      </c>
      <c r="J282" s="914"/>
      <c r="K282" s="915">
        <f t="shared" si="5"/>
        <v>0</v>
      </c>
      <c r="L282" s="916"/>
      <c r="M282" s="49"/>
      <c r="N282" s="76">
        <f>H194</f>
        <v>10</v>
      </c>
      <c r="O282" s="29" t="s">
        <v>209</v>
      </c>
      <c r="P282" s="68"/>
    </row>
    <row r="283" spans="2:20" ht="14.1" customHeight="1" thickBot="1" x14ac:dyDescent="0.3">
      <c r="B283" s="989" t="s">
        <v>118</v>
      </c>
      <c r="C283" s="990"/>
      <c r="D283" s="990"/>
      <c r="E283" s="990"/>
      <c r="F283" s="991"/>
      <c r="G283" s="911">
        <v>1.1499999999999999</v>
      </c>
      <c r="H283" s="912"/>
      <c r="I283" s="1005">
        <f>IF(R59&gt;1,R59*12*K10,0)</f>
        <v>0</v>
      </c>
      <c r="J283" s="914"/>
      <c r="K283" s="915">
        <f t="shared" si="5"/>
        <v>0</v>
      </c>
      <c r="L283" s="916"/>
      <c r="M283" s="49"/>
      <c r="N283" s="76">
        <v>12</v>
      </c>
      <c r="O283" s="29" t="s">
        <v>119</v>
      </c>
      <c r="P283" s="35"/>
      <c r="Q283" s="234" t="s">
        <v>212</v>
      </c>
      <c r="R283" s="441">
        <f>SUM(I282:J283)</f>
        <v>0</v>
      </c>
    </row>
    <row r="284" spans="2:20" ht="14.1" customHeight="1" thickBot="1" x14ac:dyDescent="0.3">
      <c r="B284" s="989" t="s">
        <v>521</v>
      </c>
      <c r="C284" s="990"/>
      <c r="D284" s="990"/>
      <c r="E284" s="990"/>
      <c r="F284" s="991"/>
      <c r="G284" s="1054">
        <v>1</v>
      </c>
      <c r="H284" s="1055"/>
      <c r="I284" s="1005">
        <f>G284*R285*K10</f>
        <v>0</v>
      </c>
      <c r="J284" s="914"/>
      <c r="K284" s="915"/>
      <c r="L284" s="916"/>
      <c r="M284" s="43"/>
      <c r="N284" s="62" t="s">
        <v>72</v>
      </c>
      <c r="O284" s="70">
        <f>SUM(K282:L283)</f>
        <v>0</v>
      </c>
      <c r="P284" s="69" t="s">
        <v>73</v>
      </c>
    </row>
    <row r="285" spans="2:20" ht="18" customHeight="1" thickTop="1" thickBot="1" x14ac:dyDescent="0.3">
      <c r="B285" s="54" t="s">
        <v>49</v>
      </c>
      <c r="C285" s="54"/>
      <c r="D285" s="54"/>
      <c r="E285" s="54"/>
      <c r="F285" s="54"/>
      <c r="G285" s="1052" t="s">
        <v>22</v>
      </c>
      <c r="H285" s="1053"/>
      <c r="I285" s="1050">
        <f>R283+R279+R272+R262+R256+R237+R228</f>
        <v>0</v>
      </c>
      <c r="J285" s="1051"/>
      <c r="K285" s="1042">
        <f>O284+O279+O271+O264+O257+O238+O229</f>
        <v>0</v>
      </c>
      <c r="L285" s="1043"/>
      <c r="M285" s="120" t="s">
        <v>76</v>
      </c>
      <c r="N285" s="941">
        <f>IF(O212&gt;0,(K285)/(60*O212),0)</f>
        <v>0</v>
      </c>
      <c r="O285" s="941"/>
      <c r="P285" s="942"/>
      <c r="Q285" s="234" t="s">
        <v>503</v>
      </c>
      <c r="R285" s="603">
        <v>30</v>
      </c>
      <c r="S285" s="1170" t="s">
        <v>504</v>
      </c>
      <c r="T285" s="1002"/>
    </row>
    <row r="286" spans="2:20" ht="33" customHeight="1" thickTop="1" thickBot="1" x14ac:dyDescent="0.3">
      <c r="N286" s="119"/>
      <c r="S286" s="1002"/>
      <c r="T286" s="1002"/>
    </row>
    <row r="287" spans="2:20" ht="32.25" customHeight="1" thickBot="1" x14ac:dyDescent="0.3">
      <c r="B287" s="886">
        <f>E10</f>
        <v>0</v>
      </c>
      <c r="C287" s="887"/>
      <c r="D287" s="887"/>
      <c r="E287" s="887"/>
      <c r="F287" s="887"/>
      <c r="G287" s="888"/>
      <c r="H287" s="889">
        <f>G6</f>
        <v>0</v>
      </c>
      <c r="I287" s="890"/>
      <c r="J287" s="891">
        <f>I6</f>
        <v>0</v>
      </c>
      <c r="K287" s="891"/>
      <c r="L287" s="891"/>
      <c r="M287" s="891"/>
      <c r="N287" s="892"/>
      <c r="O287" s="103" t="s">
        <v>7</v>
      </c>
      <c r="P287" s="104">
        <f ca="1">E14</f>
        <v>42865</v>
      </c>
    </row>
    <row r="288" spans="2:20" ht="15.75" customHeight="1" thickBot="1" x14ac:dyDescent="0.3">
      <c r="B288" s="992" t="s">
        <v>153</v>
      </c>
      <c r="C288" s="993"/>
      <c r="D288" s="993"/>
      <c r="E288" s="993"/>
      <c r="F288" s="993"/>
      <c r="G288" s="993"/>
      <c r="H288" s="993"/>
      <c r="I288" s="993"/>
      <c r="J288" s="993"/>
      <c r="K288" s="993"/>
      <c r="L288" s="993"/>
      <c r="M288" s="993"/>
      <c r="N288" s="993"/>
      <c r="O288" s="993"/>
      <c r="P288" s="994"/>
    </row>
    <row r="289" spans="2:30" ht="15.75" customHeight="1" thickBot="1" x14ac:dyDescent="0.3">
      <c r="B289" s="995"/>
      <c r="C289" s="996"/>
      <c r="D289" s="996"/>
      <c r="E289" s="996"/>
      <c r="F289" s="996"/>
      <c r="G289" s="996"/>
      <c r="H289" s="996"/>
      <c r="I289" s="996"/>
      <c r="J289" s="996"/>
      <c r="K289" s="996"/>
      <c r="L289" s="996"/>
      <c r="M289" s="996"/>
      <c r="N289" s="996"/>
      <c r="O289" s="996"/>
      <c r="P289" s="997"/>
      <c r="Q289" s="199" t="s">
        <v>154</v>
      </c>
      <c r="R289" s="200">
        <v>52</v>
      </c>
      <c r="S289" s="201" t="s">
        <v>123</v>
      </c>
    </row>
    <row r="290" spans="2:30" ht="15.75" customHeight="1" thickBot="1" x14ac:dyDescent="0.3">
      <c r="B290" s="998"/>
      <c r="C290" s="999"/>
      <c r="D290" s="999"/>
      <c r="E290" s="999"/>
      <c r="F290" s="999"/>
      <c r="G290" s="999"/>
      <c r="H290" s="999"/>
      <c r="I290" s="999"/>
      <c r="J290" s="999"/>
      <c r="K290" s="999"/>
      <c r="L290" s="999"/>
      <c r="M290" s="996"/>
      <c r="N290" s="996"/>
      <c r="O290" s="996"/>
      <c r="P290" s="997"/>
    </row>
    <row r="291" spans="2:30" ht="15.75" customHeight="1" thickBot="1" x14ac:dyDescent="0.3">
      <c r="B291" s="147"/>
      <c r="C291" s="147"/>
      <c r="D291" s="147"/>
      <c r="E291" s="147"/>
      <c r="F291" s="147"/>
      <c r="G291" s="147"/>
      <c r="H291" s="147"/>
      <c r="I291" s="147"/>
      <c r="J291" s="147"/>
      <c r="K291" s="147"/>
      <c r="L291" s="147"/>
      <c r="M291" s="144"/>
      <c r="N291" s="145"/>
      <c r="O291" s="145"/>
      <c r="P291" s="146"/>
    </row>
    <row r="292" spans="2:30" ht="15" customHeight="1" thickBot="1" x14ac:dyDescent="0.3">
      <c r="B292" s="108"/>
      <c r="C292" s="108" t="s">
        <v>500</v>
      </c>
      <c r="D292" s="108"/>
      <c r="E292" s="108"/>
      <c r="F292" s="57"/>
      <c r="G292" s="47"/>
      <c r="H292" s="81">
        <f>AC366</f>
        <v>0</v>
      </c>
      <c r="I292" s="57" t="str">
        <f>IF(H292&gt;1,"OPERATEURS PRODUCTIFS","OPERATEUR PRODUCTIF")</f>
        <v>OPERATEUR PRODUCTIF</v>
      </c>
      <c r="J292" s="57"/>
      <c r="K292" s="47"/>
      <c r="M292" s="48"/>
      <c r="N292" s="47">
        <f>TRUNC(H292)*8*(TRUNC(60/$R$289*100)/100)*$H$59</f>
        <v>0</v>
      </c>
      <c r="O292" s="932" t="s">
        <v>125</v>
      </c>
      <c r="P292" s="933"/>
      <c r="T292" s="235"/>
      <c r="U292" s="235"/>
      <c r="V292" s="235"/>
      <c r="W292" s="235"/>
      <c r="X292" s="235"/>
      <c r="Y292" s="235"/>
      <c r="Z292" s="291" t="s">
        <v>213</v>
      </c>
      <c r="AA292" s="292"/>
      <c r="AB292" s="293" t="s">
        <v>214</v>
      </c>
      <c r="AC292" s="294" t="s">
        <v>215</v>
      </c>
      <c r="AD292" s="295" t="s">
        <v>216</v>
      </c>
    </row>
    <row r="293" spans="2:30" x14ac:dyDescent="0.25">
      <c r="B293" s="990" t="s">
        <v>522</v>
      </c>
      <c r="C293" s="990"/>
      <c r="D293" s="990"/>
      <c r="E293" s="990"/>
      <c r="F293" s="57"/>
      <c r="G293" s="47"/>
      <c r="H293" s="47"/>
      <c r="I293" s="47"/>
      <c r="J293" s="47"/>
      <c r="K293" s="47"/>
      <c r="M293" s="48"/>
      <c r="N293" s="47"/>
      <c r="O293" s="47"/>
      <c r="P293" s="71"/>
      <c r="T293" s="289" t="s">
        <v>219</v>
      </c>
      <c r="U293" s="263"/>
      <c r="V293" s="264"/>
      <c r="W293" s="264"/>
      <c r="X293" s="264"/>
      <c r="Y293" s="264"/>
      <c r="Z293" s="265"/>
      <c r="AA293" s="266"/>
      <c r="AB293" s="267"/>
      <c r="AC293" s="934">
        <f>ROUND(SUM(AB297:AB332)+0.5,0)</f>
        <v>1</v>
      </c>
      <c r="AD293" s="268"/>
    </row>
    <row r="294" spans="2:30" x14ac:dyDescent="0.25">
      <c r="B294" s="990"/>
      <c r="C294" s="990"/>
      <c r="D294" s="990"/>
      <c r="E294" s="990"/>
      <c r="F294" s="57"/>
      <c r="G294" s="47"/>
      <c r="H294" s="47"/>
      <c r="I294" s="47"/>
      <c r="J294" s="47"/>
      <c r="K294" s="47"/>
      <c r="M294" s="48"/>
      <c r="N294" s="47"/>
      <c r="O294" s="47"/>
      <c r="P294" s="71"/>
      <c r="T294" s="280"/>
      <c r="U294" s="255"/>
      <c r="V294" s="242"/>
      <c r="W294" s="242"/>
      <c r="X294" s="242"/>
      <c r="Y294" s="242"/>
      <c r="Z294" s="281"/>
      <c r="AA294" s="247"/>
      <c r="AB294" s="334"/>
      <c r="AC294" s="935"/>
      <c r="AD294" s="271"/>
    </row>
    <row r="295" spans="2:30" ht="18.75" x14ac:dyDescent="0.25">
      <c r="C295" s="108" t="s">
        <v>524</v>
      </c>
      <c r="D295" s="105"/>
      <c r="E295" s="105"/>
      <c r="F295" s="57"/>
      <c r="G295" s="47"/>
      <c r="H295" s="81">
        <f>AC371</f>
        <v>2</v>
      </c>
      <c r="I295" s="57" t="str">
        <f>IF(H295&gt;1,"OPERATEURS PRODUCTIFS","OPERATEUR PRODUCTIF")</f>
        <v>OPERATEURS PRODUCTIFS</v>
      </c>
      <c r="J295" s="47"/>
      <c r="K295" s="47"/>
      <c r="M295" s="48"/>
      <c r="N295" s="47"/>
      <c r="O295" s="47"/>
      <c r="P295" s="71"/>
      <c r="T295" s="280" t="s">
        <v>310</v>
      </c>
      <c r="U295" s="255"/>
      <c r="V295" s="242"/>
      <c r="W295" s="242"/>
      <c r="X295" s="242"/>
      <c r="Y295" s="242"/>
      <c r="Z295" s="281"/>
      <c r="AA295" s="247"/>
      <c r="AB295" s="334"/>
      <c r="AC295" s="935"/>
      <c r="AD295" s="271"/>
    </row>
    <row r="296" spans="2:30" x14ac:dyDescent="0.25">
      <c r="B296" s="990" t="s">
        <v>523</v>
      </c>
      <c r="C296" s="990"/>
      <c r="D296" s="990"/>
      <c r="E296" s="990"/>
      <c r="F296" s="57"/>
      <c r="G296" s="47"/>
      <c r="H296" s="47"/>
      <c r="I296" s="47"/>
      <c r="J296" s="47"/>
      <c r="K296" s="47"/>
      <c r="M296" s="48"/>
      <c r="N296" s="47"/>
      <c r="O296" s="47"/>
      <c r="P296" s="71"/>
      <c r="T296" s="280"/>
      <c r="U296" s="255"/>
      <c r="V296" s="242"/>
      <c r="W296" s="242"/>
      <c r="X296" s="242"/>
      <c r="Y296" s="242"/>
      <c r="Z296" s="281"/>
      <c r="AA296" s="247"/>
      <c r="AB296" s="334"/>
      <c r="AC296" s="935"/>
      <c r="AD296" s="271"/>
    </row>
    <row r="297" spans="2:30" x14ac:dyDescent="0.25">
      <c r="B297" s="990" t="s">
        <v>151</v>
      </c>
      <c r="C297" s="990"/>
      <c r="D297" s="990"/>
      <c r="E297" s="990"/>
      <c r="F297" s="47"/>
      <c r="G297" s="47"/>
      <c r="H297" s="47"/>
      <c r="I297" s="47"/>
      <c r="J297" s="47"/>
      <c r="K297" s="47"/>
      <c r="M297" s="48"/>
      <c r="N297" s="47"/>
      <c r="O297" s="47"/>
      <c r="P297" s="71"/>
      <c r="T297" s="276" t="s">
        <v>220</v>
      </c>
      <c r="U297" s="283">
        <f>IF($H$59&gt;0,H68/($H$59),0)</f>
        <v>0</v>
      </c>
      <c r="V297" s="241" t="s">
        <v>230</v>
      </c>
      <c r="W297" s="242" t="s">
        <v>217</v>
      </c>
      <c r="X297" s="284">
        <f>IF($H$59&gt;0,I68/($H$59),0)</f>
        <v>0</v>
      </c>
      <c r="Y297" s="241" t="s">
        <v>240</v>
      </c>
      <c r="Z297" s="281">
        <f>Q68</f>
        <v>0.9</v>
      </c>
      <c r="AA297" s="245" t="s">
        <v>233</v>
      </c>
      <c r="AB297" s="286">
        <f>+X297*Z297/8</f>
        <v>0</v>
      </c>
      <c r="AC297" s="935"/>
      <c r="AD297" s="271"/>
    </row>
    <row r="298" spans="2:30" x14ac:dyDescent="0.25">
      <c r="B298" s="990" t="s">
        <v>152</v>
      </c>
      <c r="C298" s="990"/>
      <c r="D298" s="990"/>
      <c r="E298" s="990"/>
      <c r="F298" s="47"/>
      <c r="G298" s="47"/>
      <c r="H298" s="47"/>
      <c r="I298" s="47"/>
      <c r="J298" s="47"/>
      <c r="K298" s="47"/>
      <c r="M298" s="48"/>
      <c r="N298" s="47"/>
      <c r="O298" s="47"/>
      <c r="P298" s="71"/>
      <c r="T298" s="276" t="s">
        <v>221</v>
      </c>
      <c r="U298" s="283">
        <f>IF($H$59&gt;0,H70/($H$59),0)</f>
        <v>0</v>
      </c>
      <c r="V298" s="241" t="s">
        <v>230</v>
      </c>
      <c r="W298" s="242" t="s">
        <v>217</v>
      </c>
      <c r="X298" s="284">
        <f>IF($H$59&gt;0,I70/($H$59),0)</f>
        <v>0</v>
      </c>
      <c r="Y298" s="241" t="s">
        <v>240</v>
      </c>
      <c r="Z298" s="281">
        <f>Q70</f>
        <v>1.2</v>
      </c>
      <c r="AA298" s="245" t="s">
        <v>233</v>
      </c>
      <c r="AB298" s="286">
        <f t="shared" ref="AB298:AB325" si="6">+X298*Z298/8</f>
        <v>0</v>
      </c>
      <c r="AC298" s="935"/>
      <c r="AD298" s="271"/>
    </row>
    <row r="299" spans="2:30" x14ac:dyDescent="0.25">
      <c r="B299" s="990" t="s">
        <v>459</v>
      </c>
      <c r="C299" s="990"/>
      <c r="D299" s="990"/>
      <c r="E299" s="990"/>
      <c r="F299" s="47"/>
      <c r="G299" s="47"/>
      <c r="H299" s="47"/>
      <c r="I299" s="47"/>
      <c r="J299" s="47"/>
      <c r="K299" s="47"/>
      <c r="M299" s="48"/>
      <c r="N299" s="47"/>
      <c r="O299" s="47"/>
      <c r="P299" s="71"/>
      <c r="T299" s="276"/>
      <c r="U299" s="283"/>
      <c r="V299" s="241"/>
      <c r="W299" s="242"/>
      <c r="X299" s="284"/>
      <c r="Y299" s="241"/>
      <c r="Z299" s="281"/>
      <c r="AA299" s="247"/>
      <c r="AB299" s="286"/>
      <c r="AC299" s="935"/>
      <c r="AD299" s="271"/>
    </row>
    <row r="300" spans="2:30" x14ac:dyDescent="0.25">
      <c r="B300" s="87"/>
      <c r="C300" s="87"/>
      <c r="D300" s="87"/>
      <c r="E300" s="87"/>
      <c r="F300" s="57"/>
      <c r="G300" s="47"/>
      <c r="H300" s="47"/>
      <c r="I300" s="47"/>
      <c r="J300" s="47"/>
      <c r="K300" s="47"/>
      <c r="M300" s="48"/>
      <c r="N300" s="47"/>
      <c r="O300" s="47"/>
      <c r="P300" s="71"/>
      <c r="T300" s="276" t="s">
        <v>222</v>
      </c>
      <c r="U300" s="283">
        <f>IF($H$59&gt;0,H72/($H$59),0)</f>
        <v>0</v>
      </c>
      <c r="V300" s="241" t="s">
        <v>230</v>
      </c>
      <c r="W300" s="242" t="s">
        <v>217</v>
      </c>
      <c r="X300" s="284">
        <f>IF($H$59&gt;0,I72/($H$59),0)</f>
        <v>0</v>
      </c>
      <c r="Y300" s="241" t="s">
        <v>240</v>
      </c>
      <c r="Z300" s="281">
        <f>Q72</f>
        <v>1.2</v>
      </c>
      <c r="AA300" s="245" t="s">
        <v>233</v>
      </c>
      <c r="AB300" s="286">
        <f t="shared" si="6"/>
        <v>0</v>
      </c>
      <c r="AC300" s="935"/>
      <c r="AD300" s="271"/>
    </row>
    <row r="301" spans="2:30" ht="18.75" x14ac:dyDescent="0.25">
      <c r="C301" s="108" t="s">
        <v>126</v>
      </c>
      <c r="D301" s="108"/>
      <c r="H301" s="81">
        <f>AC293</f>
        <v>1</v>
      </c>
      <c r="I301" s="57" t="str">
        <f>IF(H301&gt;1,"OPERATEURS PRODUCTIFS","OPERATEUR PRODUCTIF")</f>
        <v>OPERATEUR PRODUCTIF</v>
      </c>
      <c r="J301" s="57"/>
      <c r="K301" s="57"/>
      <c r="M301" s="48"/>
      <c r="N301" s="47">
        <f>TRUNC(H301)*8*(TRUNC(60/$R$289*100)/100)*$H$59</f>
        <v>0</v>
      </c>
      <c r="O301" s="932" t="s">
        <v>125</v>
      </c>
      <c r="P301" s="933"/>
      <c r="T301" s="285" t="s">
        <v>223</v>
      </c>
      <c r="U301" s="283">
        <f>IF($H$59&gt;0,H74/($H$59),0)</f>
        <v>0</v>
      </c>
      <c r="V301" s="241" t="s">
        <v>230</v>
      </c>
      <c r="W301" s="242" t="s">
        <v>217</v>
      </c>
      <c r="X301" s="284">
        <f>IF($H$59&gt;0,I74/($H$59),0)</f>
        <v>0</v>
      </c>
      <c r="Y301" s="241" t="s">
        <v>240</v>
      </c>
      <c r="Z301" s="281">
        <f>Q74</f>
        <v>1.4</v>
      </c>
      <c r="AA301" s="245" t="s">
        <v>233</v>
      </c>
      <c r="AB301" s="286">
        <f t="shared" si="6"/>
        <v>0</v>
      </c>
      <c r="AC301" s="935"/>
      <c r="AD301" s="271"/>
    </row>
    <row r="302" spans="2:30" ht="15" customHeight="1" x14ac:dyDescent="0.25">
      <c r="C302" s="108"/>
      <c r="D302" s="108"/>
      <c r="I302" s="57"/>
      <c r="J302" s="57"/>
      <c r="K302" s="57"/>
      <c r="M302" s="48"/>
      <c r="N302" s="47"/>
      <c r="O302" s="136"/>
      <c r="P302" s="137"/>
      <c r="T302" s="285"/>
      <c r="U302" s="283"/>
      <c r="V302" s="241"/>
      <c r="W302" s="242"/>
      <c r="X302" s="284"/>
      <c r="Y302" s="241"/>
      <c r="Z302" s="281"/>
      <c r="AA302" s="247"/>
      <c r="AB302" s="286"/>
      <c r="AC302" s="935"/>
      <c r="AD302" s="271"/>
    </row>
    <row r="303" spans="2:30" ht="15" customHeight="1" x14ac:dyDescent="0.25">
      <c r="B303" s="990" t="s">
        <v>201</v>
      </c>
      <c r="C303" s="990"/>
      <c r="D303" s="990"/>
      <c r="E303" s="990"/>
      <c r="I303" s="57"/>
      <c r="J303" s="57"/>
      <c r="K303" s="57"/>
      <c r="M303" s="48"/>
      <c r="N303" s="47"/>
      <c r="O303" s="136"/>
      <c r="P303" s="137"/>
      <c r="T303" s="285" t="s">
        <v>224</v>
      </c>
      <c r="U303" s="283">
        <f>IF($H$59&gt;0,H76/($H$59),0)</f>
        <v>0</v>
      </c>
      <c r="V303" s="241" t="s">
        <v>230</v>
      </c>
      <c r="W303" s="242" t="s">
        <v>217</v>
      </c>
      <c r="X303" s="284">
        <f>IF($H$59&gt;0,I76/($H$59),0)</f>
        <v>0</v>
      </c>
      <c r="Y303" s="241" t="s">
        <v>240</v>
      </c>
      <c r="Z303" s="281">
        <f>Q76</f>
        <v>1.5</v>
      </c>
      <c r="AA303" s="245" t="s">
        <v>233</v>
      </c>
      <c r="AB303" s="286">
        <f t="shared" si="6"/>
        <v>0</v>
      </c>
      <c r="AC303" s="935"/>
      <c r="AD303" s="271"/>
    </row>
    <row r="304" spans="2:30" ht="15" customHeight="1" x14ac:dyDescent="0.25">
      <c r="B304" s="990" t="s">
        <v>127</v>
      </c>
      <c r="C304" s="990"/>
      <c r="D304" s="990"/>
      <c r="E304" s="990"/>
      <c r="F304" s="47"/>
      <c r="G304" s="47"/>
      <c r="H304" s="47"/>
      <c r="I304" s="47"/>
      <c r="J304" s="65"/>
      <c r="K304" s="47"/>
      <c r="M304" s="48"/>
      <c r="N304" s="47"/>
      <c r="O304" s="47"/>
      <c r="P304" s="71"/>
      <c r="T304" s="285" t="s">
        <v>225</v>
      </c>
      <c r="U304" s="283">
        <f>IF($H$59&gt;0,H78/($H$59),0)</f>
        <v>0</v>
      </c>
      <c r="V304" s="241" t="s">
        <v>230</v>
      </c>
      <c r="W304" s="242" t="s">
        <v>217</v>
      </c>
      <c r="X304" s="284">
        <f>IF($H$59&gt;0,I78/($H$59),0)</f>
        <v>0</v>
      </c>
      <c r="Y304" s="241" t="s">
        <v>240</v>
      </c>
      <c r="Z304" s="281">
        <f>Q78</f>
        <v>1.5</v>
      </c>
      <c r="AA304" s="245" t="s">
        <v>233</v>
      </c>
      <c r="AB304" s="286">
        <f t="shared" si="6"/>
        <v>0</v>
      </c>
      <c r="AC304" s="935"/>
      <c r="AD304" s="271"/>
    </row>
    <row r="305" spans="2:30" x14ac:dyDescent="0.25">
      <c r="B305" s="105" t="s">
        <v>128</v>
      </c>
      <c r="C305" s="105"/>
      <c r="D305" s="47"/>
      <c r="E305" s="47"/>
      <c r="F305" s="47"/>
      <c r="G305" s="47"/>
      <c r="H305" s="47"/>
      <c r="I305" s="47"/>
      <c r="J305" s="47"/>
      <c r="K305" s="47"/>
      <c r="M305" s="48"/>
      <c r="N305" s="47"/>
      <c r="O305" s="47"/>
      <c r="P305" s="71"/>
      <c r="T305" s="285"/>
      <c r="U305" s="283"/>
      <c r="V305" s="241"/>
      <c r="W305" s="242"/>
      <c r="X305" s="284"/>
      <c r="Y305" s="241"/>
      <c r="Z305" s="281"/>
      <c r="AA305" s="247"/>
      <c r="AB305" s="286"/>
      <c r="AC305" s="935"/>
      <c r="AD305" s="271"/>
    </row>
    <row r="306" spans="2:30" x14ac:dyDescent="0.25">
      <c r="B306" s="109" t="s">
        <v>129</v>
      </c>
      <c r="C306" s="109"/>
      <c r="D306" s="47"/>
      <c r="E306" s="47"/>
      <c r="F306" s="47"/>
      <c r="G306" s="47"/>
      <c r="H306" s="47"/>
      <c r="I306" s="47"/>
      <c r="J306" s="47"/>
      <c r="K306" s="47"/>
      <c r="M306" s="48"/>
      <c r="N306" s="47"/>
      <c r="O306" s="47"/>
      <c r="P306" s="71"/>
      <c r="T306" s="285" t="s">
        <v>226</v>
      </c>
      <c r="U306" s="283">
        <f>IF($H$59&gt;0,H80/($H$59),0)</f>
        <v>0</v>
      </c>
      <c r="V306" s="241" t="s">
        <v>230</v>
      </c>
      <c r="W306" s="242" t="s">
        <v>217</v>
      </c>
      <c r="X306" s="284">
        <f>IF($H$59&gt;0,I80/($H$59),0)</f>
        <v>0</v>
      </c>
      <c r="Y306" s="241" t="s">
        <v>240</v>
      </c>
      <c r="Z306" s="281">
        <f>Q80</f>
        <v>1.7</v>
      </c>
      <c r="AA306" s="245" t="s">
        <v>233</v>
      </c>
      <c r="AB306" s="286">
        <f t="shared" si="6"/>
        <v>0</v>
      </c>
      <c r="AC306" s="935"/>
      <c r="AD306" s="271"/>
    </row>
    <row r="307" spans="2:30" x14ac:dyDescent="0.25">
      <c r="B307" s="105" t="s">
        <v>130</v>
      </c>
      <c r="C307" s="105"/>
      <c r="D307" s="47"/>
      <c r="E307" s="47"/>
      <c r="F307" s="47"/>
      <c r="G307" s="47"/>
      <c r="H307" s="47"/>
      <c r="I307" s="47"/>
      <c r="J307" s="47"/>
      <c r="K307" s="47"/>
      <c r="M307" s="48"/>
      <c r="N307" s="47"/>
      <c r="O307" s="47"/>
      <c r="P307" s="71"/>
      <c r="T307" s="285" t="s">
        <v>227</v>
      </c>
      <c r="U307" s="283">
        <f>IF($H$59&gt;0,H82/($H$59),0)</f>
        <v>0</v>
      </c>
      <c r="V307" s="241" t="s">
        <v>230</v>
      </c>
      <c r="W307" s="242" t="s">
        <v>217</v>
      </c>
      <c r="X307" s="284">
        <f>IF($H$59&gt;0,I82/($H$59),0)</f>
        <v>0</v>
      </c>
      <c r="Y307" s="241" t="s">
        <v>240</v>
      </c>
      <c r="Z307" s="281">
        <f>Q82</f>
        <v>1.7</v>
      </c>
      <c r="AA307" s="245" t="s">
        <v>233</v>
      </c>
      <c r="AB307" s="286">
        <f t="shared" si="6"/>
        <v>0</v>
      </c>
      <c r="AC307" s="935"/>
      <c r="AD307" s="271"/>
    </row>
    <row r="308" spans="2:30" x14ac:dyDescent="0.25">
      <c r="B308" s="105" t="s">
        <v>131</v>
      </c>
      <c r="C308" s="105"/>
      <c r="D308" s="47"/>
      <c r="E308" s="47"/>
      <c r="F308" s="47"/>
      <c r="G308" s="47"/>
      <c r="H308" s="47"/>
      <c r="I308" s="47"/>
      <c r="J308" s="47"/>
      <c r="K308" s="47"/>
      <c r="M308" s="48"/>
      <c r="N308" s="47"/>
      <c r="O308" s="47"/>
      <c r="P308" s="71"/>
      <c r="T308" s="280"/>
      <c r="U308" s="255"/>
      <c r="V308" s="242"/>
      <c r="W308" s="242"/>
      <c r="X308" s="242"/>
      <c r="Y308" s="242"/>
      <c r="Z308" s="281"/>
      <c r="AA308" s="247"/>
      <c r="AB308" s="286"/>
      <c r="AC308" s="935"/>
      <c r="AD308" s="271"/>
    </row>
    <row r="309" spans="2:30" x14ac:dyDescent="0.25">
      <c r="B309" s="105" t="s">
        <v>132</v>
      </c>
      <c r="C309" s="105"/>
      <c r="D309" s="47"/>
      <c r="E309" s="47"/>
      <c r="F309" s="47"/>
      <c r="G309" s="47"/>
      <c r="H309" s="47"/>
      <c r="I309" s="47"/>
      <c r="J309" s="47"/>
      <c r="K309" s="47"/>
      <c r="M309" s="48"/>
      <c r="N309" s="47"/>
      <c r="O309" s="47"/>
      <c r="P309" s="71"/>
      <c r="T309" s="285" t="s">
        <v>312</v>
      </c>
      <c r="U309" s="283">
        <f>IF($H$59&gt;0,H84/($H$59),0)</f>
        <v>0</v>
      </c>
      <c r="V309" s="241" t="s">
        <v>230</v>
      </c>
      <c r="W309" s="242" t="s">
        <v>217</v>
      </c>
      <c r="X309" s="284">
        <f>IF($H$59&gt;0,I84/($H$59),0)</f>
        <v>0</v>
      </c>
      <c r="Y309" s="241" t="s">
        <v>240</v>
      </c>
      <c r="Z309" s="281">
        <f>Q84</f>
        <v>0</v>
      </c>
      <c r="AA309" s="245" t="s">
        <v>233</v>
      </c>
      <c r="AB309" s="286">
        <f t="shared" si="6"/>
        <v>0</v>
      </c>
      <c r="AC309" s="935"/>
      <c r="AD309" s="271"/>
    </row>
    <row r="310" spans="2:30" x14ac:dyDescent="0.25">
      <c r="B310" s="105"/>
      <c r="C310" s="105"/>
      <c r="D310" s="47"/>
      <c r="E310" s="47"/>
      <c r="F310" s="47"/>
      <c r="G310" s="47"/>
      <c r="H310" s="47"/>
      <c r="I310" s="47"/>
      <c r="J310" s="47"/>
      <c r="K310" s="47"/>
      <c r="M310" s="48"/>
      <c r="N310" s="47"/>
      <c r="O310" s="47"/>
      <c r="P310" s="71"/>
      <c r="T310" s="280"/>
      <c r="U310" s="255"/>
      <c r="V310" s="242"/>
      <c r="W310" s="242"/>
      <c r="X310" s="242"/>
      <c r="Y310" s="242"/>
      <c r="Z310" s="281"/>
      <c r="AA310" s="245"/>
      <c r="AB310" s="286"/>
      <c r="AC310" s="935"/>
      <c r="AD310" s="271"/>
    </row>
    <row r="311" spans="2:30" ht="18.75" x14ac:dyDescent="0.25">
      <c r="B311" s="108"/>
      <c r="C311" s="108" t="s">
        <v>202</v>
      </c>
      <c r="D311" s="57"/>
      <c r="E311" s="44"/>
      <c r="F311" s="57"/>
      <c r="G311" s="57"/>
      <c r="H311" s="81">
        <f>AC334</f>
        <v>0</v>
      </c>
      <c r="I311" s="57" t="str">
        <f>IF(H311&gt;1,"OPERATEURS PRODUCTIFS","OPERATEUR PRODUCTIF")</f>
        <v>OPERATEUR PRODUCTIF</v>
      </c>
      <c r="J311" s="57"/>
      <c r="K311" s="47"/>
      <c r="M311" s="48"/>
      <c r="N311" s="47">
        <f>TRUNC(H311)*8*(TRUNC(60/$R$289*100)/100)*$H$59</f>
        <v>0</v>
      </c>
      <c r="O311" s="932" t="s">
        <v>125</v>
      </c>
      <c r="P311" s="933"/>
      <c r="T311" s="280" t="s">
        <v>311</v>
      </c>
      <c r="U311" s="255"/>
      <c r="V311" s="242"/>
      <c r="W311" s="242"/>
      <c r="X311" s="242"/>
      <c r="Y311" s="242"/>
      <c r="Z311" s="281"/>
      <c r="AA311" s="247"/>
      <c r="AB311" s="286"/>
      <c r="AC311" s="935"/>
      <c r="AD311" s="271"/>
    </row>
    <row r="312" spans="2:30" ht="15" customHeight="1" x14ac:dyDescent="0.25">
      <c r="C312" s="108"/>
      <c r="D312" s="108"/>
      <c r="I312" s="57"/>
      <c r="J312" s="57"/>
      <c r="K312" s="57"/>
      <c r="M312" s="48"/>
      <c r="N312" s="47"/>
      <c r="O312" s="136"/>
      <c r="P312" s="137"/>
      <c r="T312" s="280"/>
      <c r="U312" s="255"/>
      <c r="V312" s="242"/>
      <c r="W312" s="242"/>
      <c r="X312" s="242"/>
      <c r="Y312" s="242"/>
      <c r="Z312" s="281"/>
      <c r="AA312" s="247"/>
      <c r="AB312" s="286"/>
      <c r="AC312" s="935"/>
      <c r="AD312" s="271"/>
    </row>
    <row r="313" spans="2:30" ht="15.75" customHeight="1" x14ac:dyDescent="0.25">
      <c r="B313" s="990" t="s">
        <v>201</v>
      </c>
      <c r="C313" s="990"/>
      <c r="D313" s="990"/>
      <c r="E313" s="990"/>
      <c r="I313" s="57"/>
      <c r="J313" s="57"/>
      <c r="K313" s="57"/>
      <c r="M313" s="48"/>
      <c r="N313" s="47"/>
      <c r="O313" s="136"/>
      <c r="P313" s="137"/>
      <c r="T313" s="276" t="s">
        <v>220</v>
      </c>
      <c r="U313" s="283">
        <f>IF($H$59&gt;0,H86/($H$59),0)</f>
        <v>0</v>
      </c>
      <c r="V313" s="241" t="s">
        <v>230</v>
      </c>
      <c r="W313" s="242" t="s">
        <v>217</v>
      </c>
      <c r="X313" s="284">
        <f>IF($H$59&gt;0,I86/($H$59),0)</f>
        <v>0</v>
      </c>
      <c r="Y313" s="241" t="s">
        <v>240</v>
      </c>
      <c r="Z313" s="244">
        <f>Q86</f>
        <v>0.9</v>
      </c>
      <c r="AA313" s="245" t="s">
        <v>233</v>
      </c>
      <c r="AB313" s="286">
        <f t="shared" si="6"/>
        <v>0</v>
      </c>
      <c r="AC313" s="935"/>
      <c r="AD313" s="269"/>
    </row>
    <row r="314" spans="2:30" ht="15" customHeight="1" x14ac:dyDescent="0.25">
      <c r="B314" s="105" t="s">
        <v>133</v>
      </c>
      <c r="C314" s="105"/>
      <c r="D314" s="47"/>
      <c r="E314" s="47"/>
      <c r="F314" s="47"/>
      <c r="G314" s="47"/>
      <c r="H314" s="47"/>
      <c r="I314" s="47"/>
      <c r="J314" s="47"/>
      <c r="K314" s="47"/>
      <c r="M314" s="48"/>
      <c r="N314" s="47"/>
      <c r="O314" s="47"/>
      <c r="P314" s="71"/>
      <c r="T314" s="276" t="s">
        <v>221</v>
      </c>
      <c r="U314" s="283">
        <f>IF($H$59&gt;0,H88/($H$59),0)</f>
        <v>0</v>
      </c>
      <c r="V314" s="241" t="s">
        <v>230</v>
      </c>
      <c r="W314" s="242" t="s">
        <v>217</v>
      </c>
      <c r="X314" s="284">
        <f>IF($H$59&gt;0,I88/($H$59),0)</f>
        <v>0</v>
      </c>
      <c r="Y314" s="241" t="s">
        <v>240</v>
      </c>
      <c r="Z314" s="244">
        <f>Q88</f>
        <v>1.2</v>
      </c>
      <c r="AA314" s="245" t="s">
        <v>233</v>
      </c>
      <c r="AB314" s="286">
        <f t="shared" si="6"/>
        <v>0</v>
      </c>
      <c r="AC314" s="935"/>
      <c r="AD314" s="287">
        <v>6</v>
      </c>
    </row>
    <row r="315" spans="2:30" x14ac:dyDescent="0.25">
      <c r="B315" s="1000" t="s">
        <v>138</v>
      </c>
      <c r="C315" s="1000"/>
      <c r="D315" s="1000"/>
      <c r="E315" s="1000"/>
      <c r="F315" s="47"/>
      <c r="G315" s="47"/>
      <c r="H315" s="82"/>
      <c r="I315" s="47"/>
      <c r="J315" s="47"/>
      <c r="K315" s="47"/>
      <c r="M315" s="48"/>
      <c r="N315" s="47"/>
      <c r="O315" s="47"/>
      <c r="P315" s="71"/>
      <c r="T315" s="276"/>
      <c r="U315" s="283"/>
      <c r="V315" s="241"/>
      <c r="W315" s="242"/>
      <c r="X315" s="284"/>
      <c r="Y315" s="241"/>
      <c r="Z315" s="244"/>
      <c r="AA315" s="245"/>
      <c r="AB315" s="286"/>
      <c r="AC315" s="935"/>
      <c r="AD315" s="270"/>
    </row>
    <row r="316" spans="2:30" ht="15.75" thickBot="1" x14ac:dyDescent="0.3">
      <c r="B316" s="990" t="s">
        <v>134</v>
      </c>
      <c r="C316" s="990"/>
      <c r="D316" s="990"/>
      <c r="E316" s="990"/>
      <c r="F316" s="47"/>
      <c r="G316" s="47"/>
      <c r="H316" s="47"/>
      <c r="I316" s="47"/>
      <c r="J316" s="47"/>
      <c r="K316" s="47"/>
      <c r="M316" s="48"/>
      <c r="N316" s="47"/>
      <c r="O316" s="47"/>
      <c r="P316" s="71"/>
      <c r="T316" s="276" t="s">
        <v>222</v>
      </c>
      <c r="U316" s="283">
        <f>IF($H$59&gt;0,H90/($H$59),0)</f>
        <v>0</v>
      </c>
      <c r="V316" s="241" t="s">
        <v>230</v>
      </c>
      <c r="W316" s="242" t="s">
        <v>217</v>
      </c>
      <c r="X316" s="284">
        <f>IF($H$59&gt;0,I90/($H$59),0)</f>
        <v>0</v>
      </c>
      <c r="Y316" s="241" t="s">
        <v>240</v>
      </c>
      <c r="Z316" s="244">
        <f>Q90</f>
        <v>1.2</v>
      </c>
      <c r="AA316" s="245" t="s">
        <v>233</v>
      </c>
      <c r="AB316" s="286">
        <f t="shared" si="6"/>
        <v>0</v>
      </c>
      <c r="AC316" s="935"/>
      <c r="AD316" s="271"/>
    </row>
    <row r="317" spans="2:30" x14ac:dyDescent="0.25">
      <c r="B317" s="990" t="s">
        <v>135</v>
      </c>
      <c r="C317" s="990"/>
      <c r="D317" s="990"/>
      <c r="E317" s="990"/>
      <c r="F317" s="47"/>
      <c r="G317" s="47"/>
      <c r="H317" s="47"/>
      <c r="I317" s="47"/>
      <c r="J317" s="47"/>
      <c r="K317" s="89" t="s">
        <v>253</v>
      </c>
      <c r="L317" s="313" t="s">
        <v>4</v>
      </c>
      <c r="M317" s="48"/>
      <c r="N317" s="47"/>
      <c r="O317" s="47"/>
      <c r="P317" s="71"/>
      <c r="T317" s="285" t="s">
        <v>223</v>
      </c>
      <c r="U317" s="283">
        <f>IF($H$59&gt;0,H92/($H$59),0)</f>
        <v>0</v>
      </c>
      <c r="V317" s="241" t="s">
        <v>230</v>
      </c>
      <c r="W317" s="242" t="s">
        <v>217</v>
      </c>
      <c r="X317" s="284">
        <f>IF($H$59&gt;0,I92/($H$59),0)</f>
        <v>0</v>
      </c>
      <c r="Y317" s="241" t="s">
        <v>240</v>
      </c>
      <c r="Z317" s="244">
        <f>Q92</f>
        <v>1.4</v>
      </c>
      <c r="AA317" s="245" t="s">
        <v>233</v>
      </c>
      <c r="AB317" s="286">
        <f t="shared" si="6"/>
        <v>0</v>
      </c>
      <c r="AC317" s="935"/>
      <c r="AD317" s="271"/>
    </row>
    <row r="318" spans="2:30" ht="15.75" thickBot="1" x14ac:dyDescent="0.3">
      <c r="B318" s="990" t="s">
        <v>136</v>
      </c>
      <c r="C318" s="990"/>
      <c r="D318" s="990"/>
      <c r="E318" s="990"/>
      <c r="F318" s="47"/>
      <c r="G318" s="47"/>
      <c r="H318" s="47"/>
      <c r="I318" s="47"/>
      <c r="J318" s="47"/>
      <c r="K318" s="90" t="s">
        <v>253</v>
      </c>
      <c r="L318" s="314" t="s">
        <v>4</v>
      </c>
      <c r="M318" s="48"/>
      <c r="N318" s="47"/>
      <c r="O318" s="47"/>
      <c r="P318" s="71"/>
      <c r="T318" s="285"/>
      <c r="U318" s="283"/>
      <c r="V318" s="241"/>
      <c r="W318" s="242"/>
      <c r="X318" s="284"/>
      <c r="Y318" s="241"/>
      <c r="Z318" s="244"/>
      <c r="AA318" s="245"/>
      <c r="AB318" s="286"/>
      <c r="AC318" s="935"/>
      <c r="AD318" s="271"/>
    </row>
    <row r="319" spans="2:30" x14ac:dyDescent="0.25">
      <c r="B319" s="990" t="s">
        <v>137</v>
      </c>
      <c r="C319" s="990"/>
      <c r="D319" s="990"/>
      <c r="E319" s="990"/>
      <c r="F319" s="47"/>
      <c r="G319" s="47"/>
      <c r="H319" s="47"/>
      <c r="I319" s="47"/>
      <c r="J319" s="47"/>
      <c r="K319" s="47"/>
      <c r="M319" s="48"/>
      <c r="N319" s="47"/>
      <c r="O319" s="47"/>
      <c r="P319" s="71"/>
      <c r="T319" s="285" t="s">
        <v>224</v>
      </c>
      <c r="U319" s="283">
        <f>IF($H$59&gt;0,H94/($H$59),0)</f>
        <v>0</v>
      </c>
      <c r="V319" s="241" t="s">
        <v>230</v>
      </c>
      <c r="W319" s="242" t="s">
        <v>217</v>
      </c>
      <c r="X319" s="284">
        <f>IF($H$59&gt;0,I94/($H$59),0)</f>
        <v>0</v>
      </c>
      <c r="Y319" s="241" t="s">
        <v>240</v>
      </c>
      <c r="Z319" s="244">
        <f>Q94</f>
        <v>1.5</v>
      </c>
      <c r="AA319" s="245" t="s">
        <v>233</v>
      </c>
      <c r="AB319" s="286">
        <f t="shared" si="6"/>
        <v>0</v>
      </c>
      <c r="AC319" s="935"/>
      <c r="AD319" s="271"/>
    </row>
    <row r="320" spans="2:30" ht="15.75" thickBot="1" x14ac:dyDescent="0.3">
      <c r="B320" s="1000" t="s">
        <v>139</v>
      </c>
      <c r="C320" s="1000"/>
      <c r="D320" s="1000"/>
      <c r="E320" s="1000"/>
      <c r="F320" s="47"/>
      <c r="G320" s="47"/>
      <c r="H320" s="47"/>
      <c r="I320" s="47"/>
      <c r="J320" s="47"/>
      <c r="K320" s="47"/>
      <c r="M320" s="48"/>
      <c r="N320" s="47"/>
      <c r="O320" s="47"/>
      <c r="P320" s="71"/>
      <c r="T320" s="285" t="s">
        <v>225</v>
      </c>
      <c r="U320" s="283">
        <f>IF($H$59&gt;0,H96/($H$59),0)</f>
        <v>0</v>
      </c>
      <c r="V320" s="241" t="s">
        <v>230</v>
      </c>
      <c r="W320" s="242" t="s">
        <v>217</v>
      </c>
      <c r="X320" s="284">
        <f>IF($H$59&gt;0,I96/($H$59),0)</f>
        <v>0</v>
      </c>
      <c r="Y320" s="241" t="s">
        <v>240</v>
      </c>
      <c r="Z320" s="244">
        <f>Q96</f>
        <v>1.5</v>
      </c>
      <c r="AA320" s="245" t="s">
        <v>233</v>
      </c>
      <c r="AB320" s="286">
        <f t="shared" si="6"/>
        <v>0</v>
      </c>
      <c r="AC320" s="935"/>
      <c r="AD320" s="271"/>
    </row>
    <row r="321" spans="2:30" x14ac:dyDescent="0.25">
      <c r="B321" s="990" t="s">
        <v>140</v>
      </c>
      <c r="C321" s="990"/>
      <c r="D321" s="990"/>
      <c r="E321" s="990"/>
      <c r="F321" s="47"/>
      <c r="G321" s="47"/>
      <c r="H321" s="47"/>
      <c r="I321" s="47"/>
      <c r="J321" s="47"/>
      <c r="K321" s="89" t="s">
        <v>253</v>
      </c>
      <c r="L321" s="313" t="s">
        <v>4</v>
      </c>
      <c r="M321" s="48"/>
      <c r="N321" s="47"/>
      <c r="O321" s="47"/>
      <c r="P321" s="71"/>
      <c r="T321" s="285"/>
      <c r="U321" s="283"/>
      <c r="V321" s="241"/>
      <c r="W321" s="242"/>
      <c r="X321" s="284"/>
      <c r="Y321" s="241"/>
      <c r="Z321" s="244"/>
      <c r="AA321" s="245"/>
      <c r="AB321" s="286"/>
      <c r="AC321" s="935"/>
      <c r="AD321" s="271"/>
    </row>
    <row r="322" spans="2:30" ht="15.75" thickBot="1" x14ac:dyDescent="0.3">
      <c r="B322" s="990" t="s">
        <v>105</v>
      </c>
      <c r="C322" s="990"/>
      <c r="D322" s="990"/>
      <c r="E322" s="990"/>
      <c r="F322" s="47"/>
      <c r="G322" s="47"/>
      <c r="H322" s="47"/>
      <c r="I322" s="47"/>
      <c r="J322" s="47"/>
      <c r="K322" s="90" t="s">
        <v>253</v>
      </c>
      <c r="L322" s="314" t="s">
        <v>4</v>
      </c>
      <c r="M322" s="48"/>
      <c r="N322" s="47"/>
      <c r="O322" s="47"/>
      <c r="P322" s="71"/>
      <c r="T322" s="285" t="s">
        <v>226</v>
      </c>
      <c r="U322" s="283">
        <f>IF($H$59&gt;0,H98/($H$59),0)</f>
        <v>0</v>
      </c>
      <c r="V322" s="241" t="s">
        <v>230</v>
      </c>
      <c r="W322" s="242" t="s">
        <v>217</v>
      </c>
      <c r="X322" s="284">
        <f>IF($H$59&gt;0,I98/($H$59),0)</f>
        <v>0</v>
      </c>
      <c r="Y322" s="241" t="s">
        <v>240</v>
      </c>
      <c r="Z322" s="244">
        <f>Q98</f>
        <v>1.7</v>
      </c>
      <c r="AA322" s="245" t="s">
        <v>233</v>
      </c>
      <c r="AB322" s="286">
        <f t="shared" si="6"/>
        <v>0</v>
      </c>
      <c r="AC322" s="935"/>
      <c r="AD322" s="271"/>
    </row>
    <row r="323" spans="2:30" x14ac:dyDescent="0.25">
      <c r="B323" s="990" t="s">
        <v>141</v>
      </c>
      <c r="C323" s="990"/>
      <c r="D323" s="990"/>
      <c r="E323" s="990"/>
      <c r="F323" s="47"/>
      <c r="G323" s="82"/>
      <c r="H323" s="82"/>
      <c r="I323" s="47"/>
      <c r="J323" s="47"/>
      <c r="K323" s="47"/>
      <c r="M323" s="48"/>
      <c r="N323" s="47"/>
      <c r="O323" s="47"/>
      <c r="P323" s="71"/>
      <c r="T323" s="285" t="s">
        <v>227</v>
      </c>
      <c r="U323" s="283">
        <f>IF($H$59&gt;0,H100/($H$59),0)</f>
        <v>0</v>
      </c>
      <c r="V323" s="241" t="s">
        <v>230</v>
      </c>
      <c r="W323" s="242" t="s">
        <v>217</v>
      </c>
      <c r="X323" s="284">
        <f>IF($H$59&gt;0,I100/($H$59),0)</f>
        <v>0</v>
      </c>
      <c r="Y323" s="241" t="s">
        <v>240</v>
      </c>
      <c r="Z323" s="244">
        <f>Q100</f>
        <v>1.7</v>
      </c>
      <c r="AA323" s="245" t="s">
        <v>233</v>
      </c>
      <c r="AB323" s="286">
        <f t="shared" si="6"/>
        <v>0</v>
      </c>
      <c r="AC323" s="935"/>
      <c r="AD323" s="271"/>
    </row>
    <row r="324" spans="2:30" x14ac:dyDescent="0.25">
      <c r="B324" s="990" t="s">
        <v>132</v>
      </c>
      <c r="C324" s="990"/>
      <c r="D324" s="990"/>
      <c r="E324" s="990"/>
      <c r="F324" s="47"/>
      <c r="G324" s="47"/>
      <c r="H324" s="47"/>
      <c r="I324" s="47"/>
      <c r="J324" s="47"/>
      <c r="K324" s="47"/>
      <c r="M324" s="48"/>
      <c r="N324" s="47"/>
      <c r="O324" s="47"/>
      <c r="P324" s="71"/>
      <c r="T324" s="285"/>
      <c r="U324" s="283"/>
      <c r="V324" s="241"/>
      <c r="W324" s="242"/>
      <c r="X324" s="284"/>
      <c r="Y324" s="241"/>
      <c r="Z324" s="244"/>
      <c r="AA324" s="245"/>
      <c r="AB324" s="286"/>
      <c r="AC324" s="935"/>
      <c r="AD324" s="271"/>
    </row>
    <row r="325" spans="2:30" x14ac:dyDescent="0.25">
      <c r="B325" s="133"/>
      <c r="C325" s="133"/>
      <c r="D325" s="133"/>
      <c r="E325" s="133"/>
      <c r="F325" s="47"/>
      <c r="G325" s="47"/>
      <c r="H325" s="47"/>
      <c r="I325" s="47"/>
      <c r="J325" s="47"/>
      <c r="K325" s="47"/>
      <c r="M325" s="48"/>
      <c r="N325" s="47"/>
      <c r="O325" s="47"/>
      <c r="P325" s="71"/>
      <c r="T325" s="285" t="s">
        <v>312</v>
      </c>
      <c r="U325" s="283">
        <f>IF($H$59&gt;0,H102/($H$59),0)</f>
        <v>0</v>
      </c>
      <c r="V325" s="241" t="s">
        <v>230</v>
      </c>
      <c r="W325" s="242" t="s">
        <v>217</v>
      </c>
      <c r="X325" s="284">
        <f>IF($H$59&gt;0,I102/($H$59),0)</f>
        <v>0</v>
      </c>
      <c r="Y325" s="241" t="s">
        <v>240</v>
      </c>
      <c r="Z325" s="244">
        <f>Q102</f>
        <v>0</v>
      </c>
      <c r="AA325" s="245" t="s">
        <v>233</v>
      </c>
      <c r="AB325" s="286">
        <f t="shared" si="6"/>
        <v>0</v>
      </c>
      <c r="AC325" s="935"/>
      <c r="AD325" s="271"/>
    </row>
    <row r="326" spans="2:30" ht="18.75" x14ac:dyDescent="0.25">
      <c r="B326" s="108"/>
      <c r="C326" s="108" t="s">
        <v>142</v>
      </c>
      <c r="D326" s="108"/>
      <c r="E326" s="108"/>
      <c r="F326" s="57"/>
      <c r="G326" s="57"/>
      <c r="H326" s="81">
        <f>AC346</f>
        <v>0</v>
      </c>
      <c r="I326" s="57" t="str">
        <f>IF(H326&gt;1,"OPERATEURS PRODUCTIFS","OPERATEUR PRODUCTIF")</f>
        <v>OPERATEUR PRODUCTIF</v>
      </c>
      <c r="J326" s="57"/>
      <c r="K326" s="47"/>
      <c r="M326" s="48"/>
      <c r="N326" s="47">
        <f>TRUNC(H326)*8*(TRUNC(60/$R$289*100)/100)*$H$59</f>
        <v>0</v>
      </c>
      <c r="O326" s="932" t="s">
        <v>125</v>
      </c>
      <c r="P326" s="933"/>
      <c r="T326" s="285"/>
      <c r="U326" s="283"/>
      <c r="V326" s="241"/>
      <c r="W326" s="242"/>
      <c r="X326" s="284"/>
      <c r="Y326" s="241"/>
      <c r="Z326" s="244"/>
      <c r="AA326" s="245"/>
      <c r="AB326" s="286"/>
      <c r="AC326" s="935"/>
      <c r="AD326" s="270"/>
    </row>
    <row r="327" spans="2:30" ht="15" customHeight="1" x14ac:dyDescent="0.25">
      <c r="C327" s="108"/>
      <c r="D327" s="108"/>
      <c r="I327" s="57"/>
      <c r="J327" s="57"/>
      <c r="K327" s="57"/>
      <c r="M327" s="48"/>
      <c r="N327" s="47"/>
      <c r="O327" s="136"/>
      <c r="P327" s="137"/>
      <c r="T327" s="285" t="s">
        <v>229</v>
      </c>
      <c r="U327" s="283">
        <f>IF($H$59&gt;0,(H136+H138)/($H$59),0)</f>
        <v>0</v>
      </c>
      <c r="V327" s="241" t="s">
        <v>231</v>
      </c>
      <c r="W327" s="242"/>
      <c r="X327" s="284"/>
      <c r="Y327" s="241"/>
      <c r="Z327" s="244">
        <f>Q136</f>
        <v>3</v>
      </c>
      <c r="AA327" s="247" t="s">
        <v>232</v>
      </c>
      <c r="AB327" s="286">
        <f>U327*Z327/8</f>
        <v>0</v>
      </c>
      <c r="AC327" s="935"/>
      <c r="AD327" s="270"/>
    </row>
    <row r="328" spans="2:30" ht="14.25" customHeight="1" x14ac:dyDescent="0.25">
      <c r="B328" s="105" t="s">
        <v>155</v>
      </c>
      <c r="C328" s="105"/>
      <c r="D328" s="105"/>
      <c r="E328" s="105"/>
      <c r="F328" s="47"/>
      <c r="G328" s="47"/>
      <c r="H328" s="47"/>
      <c r="I328" s="47"/>
      <c r="J328" s="47"/>
      <c r="K328" s="47"/>
      <c r="M328" s="48"/>
      <c r="N328" s="47"/>
      <c r="O328" s="47"/>
      <c r="P328" s="71"/>
      <c r="T328" s="285"/>
      <c r="U328" s="283"/>
      <c r="V328" s="242"/>
      <c r="W328" s="242"/>
      <c r="X328" s="242"/>
      <c r="Y328" s="242"/>
      <c r="Z328" s="248"/>
      <c r="AA328" s="247"/>
      <c r="AB328" s="286"/>
      <c r="AC328" s="935"/>
      <c r="AD328" s="270"/>
    </row>
    <row r="329" spans="2:30" x14ac:dyDescent="0.25">
      <c r="B329" s="990" t="s">
        <v>143</v>
      </c>
      <c r="C329" s="990"/>
      <c r="D329" s="990"/>
      <c r="E329" s="990"/>
      <c r="F329" s="47"/>
      <c r="G329" s="47"/>
      <c r="H329" s="47"/>
      <c r="I329" s="47"/>
      <c r="J329" s="47"/>
      <c r="K329" s="47"/>
      <c r="M329" s="48"/>
      <c r="N329" s="47"/>
      <c r="O329" s="47"/>
      <c r="P329" s="71"/>
      <c r="T329" s="285" t="s">
        <v>48</v>
      </c>
      <c r="U329" s="283">
        <f>IF($H$59&gt;0,J126/($H$59),0)</f>
        <v>0</v>
      </c>
      <c r="V329" s="241" t="s">
        <v>230</v>
      </c>
      <c r="W329" s="242"/>
      <c r="X329" s="242"/>
      <c r="Y329" s="242"/>
      <c r="Z329" s="248">
        <f>Q126</f>
        <v>5</v>
      </c>
      <c r="AA329" s="247" t="s">
        <v>234</v>
      </c>
      <c r="AB329" s="286">
        <f>U329*Z329/8</f>
        <v>0</v>
      </c>
      <c r="AC329" s="935"/>
      <c r="AD329" s="288">
        <f>+MAX(AC293,AD314)</f>
        <v>6</v>
      </c>
    </row>
    <row r="330" spans="2:30" x14ac:dyDescent="0.25">
      <c r="B330" s="1000" t="s">
        <v>156</v>
      </c>
      <c r="C330" s="1000"/>
      <c r="D330" s="1000"/>
      <c r="E330" s="1000"/>
      <c r="F330" s="47"/>
      <c r="G330" s="47"/>
      <c r="H330" s="47"/>
      <c r="I330" s="47"/>
      <c r="J330" s="47"/>
      <c r="K330" s="47"/>
      <c r="M330" s="48"/>
      <c r="N330" s="47"/>
      <c r="O330" s="47"/>
      <c r="P330" s="71"/>
      <c r="T330" s="285"/>
      <c r="U330" s="283"/>
      <c r="V330" s="242"/>
      <c r="W330" s="242"/>
      <c r="X330" s="242"/>
      <c r="Y330" s="242"/>
      <c r="Z330" s="248"/>
      <c r="AA330" s="247"/>
      <c r="AB330" s="286"/>
      <c r="AC330" s="935"/>
      <c r="AD330" s="270"/>
    </row>
    <row r="331" spans="2:30" x14ac:dyDescent="0.25">
      <c r="B331" s="990" t="s">
        <v>144</v>
      </c>
      <c r="C331" s="990"/>
      <c r="D331" s="990"/>
      <c r="E331" s="990"/>
      <c r="F331" s="47"/>
      <c r="G331" s="47"/>
      <c r="H331" s="47"/>
      <c r="I331" s="47"/>
      <c r="J331" s="47"/>
      <c r="K331" s="47"/>
      <c r="M331" s="48"/>
      <c r="N331" s="47"/>
      <c r="O331" s="47"/>
      <c r="P331" s="71"/>
      <c r="T331" s="285" t="s">
        <v>166</v>
      </c>
      <c r="U331" s="283">
        <f>IF($H$59&gt;0,H128/($H$59),0)</f>
        <v>0</v>
      </c>
      <c r="V331" s="241" t="s">
        <v>231</v>
      </c>
      <c r="W331" s="242"/>
      <c r="X331" s="242"/>
      <c r="Y331" s="242"/>
      <c r="Z331" s="248">
        <f>IF(J128&gt;3,Q128,Q130)</f>
        <v>4</v>
      </c>
      <c r="AA331" s="247" t="s">
        <v>232</v>
      </c>
      <c r="AB331" s="286">
        <f>U331*Z331/8</f>
        <v>0</v>
      </c>
      <c r="AC331" s="935"/>
      <c r="AD331" s="270"/>
    </row>
    <row r="332" spans="2:30" x14ac:dyDescent="0.25">
      <c r="B332" s="105" t="s">
        <v>157</v>
      </c>
      <c r="C332" s="105"/>
      <c r="D332" s="105"/>
      <c r="E332" s="105"/>
      <c r="F332" s="47"/>
      <c r="G332" s="47"/>
      <c r="H332" s="47"/>
      <c r="I332" s="47"/>
      <c r="J332" s="47"/>
      <c r="K332" s="47"/>
      <c r="M332" s="48"/>
      <c r="N332" s="47"/>
      <c r="O332" s="47"/>
      <c r="P332" s="71"/>
      <c r="T332" s="285" t="s">
        <v>165</v>
      </c>
      <c r="U332" s="283">
        <f>IF($H$59&gt;0,+H140/($H$59),0)</f>
        <v>0</v>
      </c>
      <c r="V332" s="241" t="s">
        <v>231</v>
      </c>
      <c r="W332" s="242"/>
      <c r="X332" s="242"/>
      <c r="Y332" s="242"/>
      <c r="Z332" s="244">
        <f>IF(J140&gt;3,Q128,Q130)</f>
        <v>4</v>
      </c>
      <c r="AA332" s="247" t="s">
        <v>232</v>
      </c>
      <c r="AB332" s="286">
        <f>U332*Z332/8</f>
        <v>0</v>
      </c>
      <c r="AC332" s="935"/>
      <c r="AD332" s="271"/>
    </row>
    <row r="333" spans="2:30" x14ac:dyDescent="0.25">
      <c r="B333" s="105" t="s">
        <v>145</v>
      </c>
      <c r="C333" s="105"/>
      <c r="D333" s="105"/>
      <c r="E333" s="105"/>
      <c r="F333" s="47"/>
      <c r="G333" s="47"/>
      <c r="H333" s="47"/>
      <c r="I333" s="47"/>
      <c r="J333" s="47"/>
      <c r="K333" s="47"/>
      <c r="M333" s="48"/>
      <c r="N333" s="47"/>
      <c r="O333" s="47"/>
      <c r="P333" s="71"/>
      <c r="T333" s="273"/>
      <c r="U333" s="250"/>
      <c r="V333" s="251"/>
      <c r="W333" s="251"/>
      <c r="X333" s="251"/>
      <c r="Y333" s="251"/>
      <c r="Z333" s="252"/>
      <c r="AA333" s="253"/>
      <c r="AB333" s="335"/>
      <c r="AC333" s="936"/>
      <c r="AD333" s="274"/>
    </row>
    <row r="334" spans="2:30" x14ac:dyDescent="0.25">
      <c r="B334" s="990" t="s">
        <v>146</v>
      </c>
      <c r="C334" s="990"/>
      <c r="D334" s="990"/>
      <c r="E334" s="990"/>
      <c r="F334" s="47"/>
      <c r="G334" s="47"/>
      <c r="H334" s="47"/>
      <c r="I334" s="47"/>
      <c r="J334" s="47"/>
      <c r="K334" s="47"/>
      <c r="M334" s="48"/>
      <c r="N334" s="47"/>
      <c r="O334" s="47"/>
      <c r="P334" s="71"/>
      <c r="T334" s="290" t="s">
        <v>219</v>
      </c>
      <c r="U334" s="237"/>
      <c r="V334" s="238"/>
      <c r="W334" s="238"/>
      <c r="X334" s="238"/>
      <c r="Y334" s="238"/>
      <c r="Z334" s="254"/>
      <c r="AA334" s="239"/>
      <c r="AB334" s="297"/>
      <c r="AC334" s="929">
        <f>IF(SUM(AB335:AB345)&gt;0,ROUND(SUM(AB335:AB345)+0.5,0),0)</f>
        <v>0</v>
      </c>
      <c r="AD334" s="275"/>
    </row>
    <row r="335" spans="2:30" x14ac:dyDescent="0.25">
      <c r="B335" s="990" t="s">
        <v>147</v>
      </c>
      <c r="C335" s="990"/>
      <c r="D335" s="990"/>
      <c r="E335" s="990"/>
      <c r="F335" s="47"/>
      <c r="G335" s="47"/>
      <c r="H335" s="47"/>
      <c r="I335" s="47"/>
      <c r="J335" s="47"/>
      <c r="K335" s="47"/>
      <c r="M335" s="48"/>
      <c r="N335" s="47"/>
      <c r="O335" s="47"/>
      <c r="P335" s="71"/>
      <c r="T335" s="285" t="s">
        <v>237</v>
      </c>
      <c r="U335" s="283">
        <f>IF($H$59&gt;0,+H143/($H$59),0)</f>
        <v>0</v>
      </c>
      <c r="V335" s="241" t="s">
        <v>231</v>
      </c>
      <c r="W335" s="242"/>
      <c r="X335" s="242"/>
      <c r="Y335" s="242"/>
      <c r="Z335" s="244">
        <f>Q143</f>
        <v>3</v>
      </c>
      <c r="AA335" s="247" t="s">
        <v>232</v>
      </c>
      <c r="AB335" s="286">
        <f>Z335*U335/8</f>
        <v>0</v>
      </c>
      <c r="AC335" s="930"/>
      <c r="AD335" s="269"/>
    </row>
    <row r="336" spans="2:30" x14ac:dyDescent="0.25">
      <c r="B336" s="1000" t="s">
        <v>158</v>
      </c>
      <c r="C336" s="1000"/>
      <c r="D336" s="1000"/>
      <c r="E336" s="1000"/>
      <c r="F336" s="47"/>
      <c r="G336" s="47"/>
      <c r="H336" s="47"/>
      <c r="I336" s="47"/>
      <c r="J336" s="47"/>
      <c r="K336" s="47"/>
      <c r="M336" s="48"/>
      <c r="N336" s="47"/>
      <c r="O336" s="47"/>
      <c r="P336" s="71"/>
      <c r="T336" s="276" t="s">
        <v>238</v>
      </c>
      <c r="U336" s="283">
        <f>IF($H$59&gt;0,+I147/($H$59),0)</f>
        <v>0</v>
      </c>
      <c r="V336" s="241" t="s">
        <v>230</v>
      </c>
      <c r="W336" s="242"/>
      <c r="X336" s="242"/>
      <c r="Y336" s="242"/>
      <c r="Z336" s="244">
        <f>Q147</f>
        <v>3</v>
      </c>
      <c r="AA336" s="247" t="s">
        <v>234</v>
      </c>
      <c r="AB336" s="286">
        <f>Z336*U336/8</f>
        <v>0</v>
      </c>
      <c r="AC336" s="930"/>
      <c r="AD336" s="271"/>
    </row>
    <row r="337" spans="2:30" x14ac:dyDescent="0.25">
      <c r="B337" s="990" t="s">
        <v>132</v>
      </c>
      <c r="C337" s="990"/>
      <c r="D337" s="990"/>
      <c r="E337" s="990"/>
      <c r="F337" s="47"/>
      <c r="G337" s="47"/>
      <c r="H337" s="47"/>
      <c r="I337" s="47"/>
      <c r="J337" s="47"/>
      <c r="K337" s="47"/>
      <c r="M337" s="48"/>
      <c r="N337" s="47"/>
      <c r="O337" s="47"/>
      <c r="P337" s="71"/>
      <c r="T337" s="276" t="s">
        <v>239</v>
      </c>
      <c r="U337" s="283">
        <f>IF($H$59&gt;0,+H145/($H$59),0)</f>
        <v>0</v>
      </c>
      <c r="V337" s="241" t="s">
        <v>231</v>
      </c>
      <c r="W337" s="242"/>
      <c r="X337" s="242"/>
      <c r="Y337" s="242"/>
      <c r="Z337" s="244">
        <f>Q145</f>
        <v>3</v>
      </c>
      <c r="AA337" s="247" t="s">
        <v>232</v>
      </c>
      <c r="AB337" s="286">
        <f>Z337*U337/8</f>
        <v>0</v>
      </c>
      <c r="AC337" s="930"/>
      <c r="AD337" s="271"/>
    </row>
    <row r="338" spans="2:30" x14ac:dyDescent="0.25">
      <c r="B338" s="133"/>
      <c r="C338" s="133"/>
      <c r="D338" s="133"/>
      <c r="E338" s="133"/>
      <c r="F338" s="47"/>
      <c r="G338" s="47"/>
      <c r="H338" s="47"/>
      <c r="I338" s="47"/>
      <c r="J338" s="47"/>
      <c r="K338" s="47"/>
      <c r="M338" s="48"/>
      <c r="N338" s="47"/>
      <c r="O338" s="47"/>
      <c r="P338" s="71"/>
      <c r="T338" s="276" t="s">
        <v>236</v>
      </c>
      <c r="U338" s="283">
        <f>IF($H$59&gt;0,+H146/($H$59),0)</f>
        <v>0</v>
      </c>
      <c r="V338" s="241" t="s">
        <v>231</v>
      </c>
      <c r="W338" s="242"/>
      <c r="X338" s="242"/>
      <c r="Y338" s="242"/>
      <c r="Z338" s="244">
        <f>Q142</f>
        <v>2.5</v>
      </c>
      <c r="AA338" s="247" t="s">
        <v>232</v>
      </c>
      <c r="AB338" s="286">
        <f>Z338*U338/8</f>
        <v>0</v>
      </c>
      <c r="AC338" s="930"/>
      <c r="AD338" s="271"/>
    </row>
    <row r="339" spans="2:30" ht="18.75" x14ac:dyDescent="0.25">
      <c r="B339" s="108"/>
      <c r="C339" s="108" t="s">
        <v>66</v>
      </c>
      <c r="D339" s="108"/>
      <c r="E339" s="108"/>
      <c r="F339" s="57"/>
      <c r="G339" s="57"/>
      <c r="H339" s="81">
        <f>AC354</f>
        <v>0</v>
      </c>
      <c r="I339" s="57" t="str">
        <f>IF(H339&gt;1,"OPERATEURS PRODUCTIFS","OPERATEUR PRODUCTIF")</f>
        <v>OPERATEUR PRODUCTIF</v>
      </c>
      <c r="J339" s="57"/>
      <c r="K339" s="47"/>
      <c r="M339" s="48"/>
      <c r="N339" s="47">
        <f>TRUNC(H339)*8*(TRUNC(60/$R$289*100)/100)*$H$59</f>
        <v>0</v>
      </c>
      <c r="O339" s="932" t="s">
        <v>125</v>
      </c>
      <c r="P339" s="933"/>
      <c r="T339" s="276" t="s">
        <v>235</v>
      </c>
      <c r="U339" s="283">
        <f>IF($H$59&gt;0,+I134/($H$59),0)</f>
        <v>0</v>
      </c>
      <c r="V339" s="241" t="s">
        <v>231</v>
      </c>
      <c r="W339" s="242"/>
      <c r="X339" s="242"/>
      <c r="Y339" s="242"/>
      <c r="Z339" s="244">
        <f>Q134</f>
        <v>3</v>
      </c>
      <c r="AA339" s="247" t="s">
        <v>234</v>
      </c>
      <c r="AB339" s="286">
        <f>Z339*U339/8</f>
        <v>0</v>
      </c>
      <c r="AC339" s="930"/>
      <c r="AD339" s="270"/>
    </row>
    <row r="340" spans="2:30" ht="15" customHeight="1" x14ac:dyDescent="0.25">
      <c r="C340" s="108"/>
      <c r="D340" s="108"/>
      <c r="I340" s="57"/>
      <c r="J340" s="57"/>
      <c r="K340" s="57"/>
      <c r="M340" s="48"/>
      <c r="N340" s="47"/>
      <c r="O340" s="136"/>
      <c r="P340" s="137"/>
      <c r="T340" s="272"/>
      <c r="U340" s="255"/>
      <c r="V340" s="242"/>
      <c r="W340" s="242"/>
      <c r="X340" s="242"/>
      <c r="Y340" s="242"/>
      <c r="Z340" s="248"/>
      <c r="AA340" s="247"/>
      <c r="AB340" s="286"/>
      <c r="AC340" s="930"/>
      <c r="AD340" s="271"/>
    </row>
    <row r="341" spans="2:30" ht="7.5" customHeight="1" x14ac:dyDescent="0.25">
      <c r="B341" s="990" t="s">
        <v>159</v>
      </c>
      <c r="C341" s="990"/>
      <c r="D341" s="990"/>
      <c r="E341" s="990"/>
      <c r="F341" s="47"/>
      <c r="G341" s="47"/>
      <c r="H341" s="47"/>
      <c r="I341" s="47"/>
      <c r="J341" s="47"/>
      <c r="K341" s="47"/>
      <c r="M341" s="48"/>
      <c r="N341" s="47"/>
      <c r="O341" s="47"/>
      <c r="P341" s="71"/>
      <c r="T341" s="272"/>
      <c r="U341" s="240"/>
      <c r="V341" s="243"/>
      <c r="W341" s="242"/>
      <c r="X341" s="242"/>
      <c r="Y341" s="242"/>
      <c r="Z341" s="248"/>
      <c r="AA341" s="247"/>
      <c r="AB341" s="286"/>
      <c r="AC341" s="930"/>
      <c r="AD341" s="271"/>
    </row>
    <row r="342" spans="2:30" x14ac:dyDescent="0.25">
      <c r="B342" s="990" t="s">
        <v>132</v>
      </c>
      <c r="C342" s="990"/>
      <c r="D342" s="990"/>
      <c r="E342" s="990"/>
      <c r="F342" s="47"/>
      <c r="G342" s="47"/>
      <c r="H342" s="47"/>
      <c r="I342" s="47"/>
      <c r="J342" s="47"/>
      <c r="K342" s="47"/>
      <c r="M342" s="48"/>
      <c r="N342" s="47"/>
      <c r="O342" s="47"/>
      <c r="P342" s="71"/>
      <c r="T342" s="272" t="s">
        <v>169</v>
      </c>
      <c r="U342" s="299">
        <f>IF($H$59&gt;0,H150/($H$59),0)</f>
        <v>0</v>
      </c>
      <c r="V342" s="241" t="s">
        <v>240</v>
      </c>
      <c r="W342" s="242"/>
      <c r="X342" s="242"/>
      <c r="Y342" s="242"/>
      <c r="Z342" s="248">
        <f>Q150</f>
        <v>0.55000000000000004</v>
      </c>
      <c r="AA342" s="245" t="s">
        <v>233</v>
      </c>
      <c r="AB342" s="286">
        <f>Z342*U342/8</f>
        <v>0</v>
      </c>
      <c r="AC342" s="930"/>
      <c r="AD342" s="271"/>
    </row>
    <row r="343" spans="2:30" x14ac:dyDescent="0.25">
      <c r="B343" s="133"/>
      <c r="C343" s="133"/>
      <c r="D343" s="133"/>
      <c r="E343" s="133"/>
      <c r="F343" s="47"/>
      <c r="G343" s="47"/>
      <c r="H343" s="47"/>
      <c r="I343" s="47"/>
      <c r="J343" s="47"/>
      <c r="K343" s="47"/>
      <c r="M343" s="48"/>
      <c r="N343" s="47"/>
      <c r="O343" s="47"/>
      <c r="P343" s="71"/>
      <c r="T343" s="272" t="s">
        <v>62</v>
      </c>
      <c r="U343" s="299">
        <f>IF($H$59&gt;0,H154/($H$59),0)</f>
        <v>0</v>
      </c>
      <c r="V343" s="241" t="s">
        <v>240</v>
      </c>
      <c r="W343" s="242"/>
      <c r="X343" s="242"/>
      <c r="Y343" s="242"/>
      <c r="Z343" s="248">
        <f>Q154</f>
        <v>0.55000000000000004</v>
      </c>
      <c r="AA343" s="245" t="s">
        <v>233</v>
      </c>
      <c r="AB343" s="286">
        <f>Z343*U343/8</f>
        <v>0</v>
      </c>
      <c r="AC343" s="930"/>
      <c r="AD343" s="269"/>
    </row>
    <row r="344" spans="2:30" ht="18.75" x14ac:dyDescent="0.25">
      <c r="B344" s="108"/>
      <c r="C344" s="108" t="s">
        <v>57</v>
      </c>
      <c r="D344" s="108"/>
      <c r="E344" s="108"/>
      <c r="F344" s="57"/>
      <c r="G344" s="57"/>
      <c r="H344" s="81">
        <f>AC360</f>
        <v>0</v>
      </c>
      <c r="I344" s="57" t="str">
        <f>IF(H344&gt;1,"OPERATEURS PRODUCTIFS","OPERATEUR PRODUCTIF")</f>
        <v>OPERATEUR PRODUCTIF</v>
      </c>
      <c r="J344" s="57"/>
      <c r="K344" s="47"/>
      <c r="M344" s="48"/>
      <c r="N344" s="47">
        <f>TRUNC(H344)*8*(TRUNC(60/$R$289*100)/100)*$H$59</f>
        <v>0</v>
      </c>
      <c r="O344" s="932" t="s">
        <v>125</v>
      </c>
      <c r="P344" s="933"/>
      <c r="T344" s="272" t="s">
        <v>63</v>
      </c>
      <c r="U344" s="299">
        <f>IF($H$59&gt;0,H160/($H$59),0)</f>
        <v>0</v>
      </c>
      <c r="V344" s="241" t="s">
        <v>240</v>
      </c>
      <c r="W344" s="242"/>
      <c r="X344" s="242"/>
      <c r="Y344" s="242"/>
      <c r="Z344" s="248">
        <f>Q160</f>
        <v>0.4</v>
      </c>
      <c r="AA344" s="245" t="s">
        <v>233</v>
      </c>
      <c r="AB344" s="286">
        <f>Z344*U344/8</f>
        <v>0</v>
      </c>
      <c r="AC344" s="930"/>
      <c r="AD344" s="271"/>
    </row>
    <row r="345" spans="2:30" ht="15.75" customHeight="1" thickBot="1" x14ac:dyDescent="0.3">
      <c r="C345" s="108"/>
      <c r="D345" s="108"/>
      <c r="I345" s="57"/>
      <c r="J345" s="57"/>
      <c r="K345" s="57"/>
      <c r="M345" s="48"/>
      <c r="N345" s="47"/>
      <c r="O345" s="136"/>
      <c r="P345" s="137"/>
      <c r="T345" s="273" t="s">
        <v>65</v>
      </c>
      <c r="U345" s="300">
        <f>IF($H$59&gt;0,H166/($H$59),0)</f>
        <v>0</v>
      </c>
      <c r="V345" s="241" t="s">
        <v>240</v>
      </c>
      <c r="W345" s="251"/>
      <c r="X345" s="251"/>
      <c r="Y345" s="251"/>
      <c r="Z345" s="252">
        <f>Q166</f>
        <v>0.8</v>
      </c>
      <c r="AA345" s="296" t="s">
        <v>233</v>
      </c>
      <c r="AB345" s="298">
        <f>Z345*U345/8</f>
        <v>0</v>
      </c>
      <c r="AC345" s="931"/>
      <c r="AD345" s="274"/>
    </row>
    <row r="346" spans="2:30" ht="15" customHeight="1" x14ac:dyDescent="0.25">
      <c r="B346" s="1000" t="s">
        <v>148</v>
      </c>
      <c r="C346" s="1000"/>
      <c r="D346" s="1000"/>
      <c r="E346" s="1000"/>
      <c r="G346" s="47"/>
      <c r="H346" s="47"/>
      <c r="I346" s="47"/>
      <c r="J346" s="47"/>
      <c r="K346" s="89" t="s">
        <v>253</v>
      </c>
      <c r="L346" s="313">
        <v>0</v>
      </c>
      <c r="M346" s="48"/>
      <c r="N346" s="47"/>
      <c r="O346" s="47"/>
      <c r="P346" s="71"/>
      <c r="T346" s="290" t="s">
        <v>242</v>
      </c>
      <c r="U346" s="257"/>
      <c r="V346" s="258"/>
      <c r="W346" s="238"/>
      <c r="X346" s="238"/>
      <c r="Y346" s="238"/>
      <c r="Z346" s="248"/>
      <c r="AA346" s="247"/>
      <c r="AB346" s="334"/>
      <c r="AC346" s="929">
        <f>IF(SUM(AB346:AB353)&gt;0.5,ROUNDUP(SUM(AB346:AB353),0),0)</f>
        <v>0</v>
      </c>
      <c r="AD346" s="275"/>
    </row>
    <row r="347" spans="2:30" ht="15.75" thickBot="1" x14ac:dyDescent="0.3">
      <c r="B347" s="1000" t="s">
        <v>149</v>
      </c>
      <c r="C347" s="1000"/>
      <c r="D347" s="1000"/>
      <c r="E347" s="1000"/>
      <c r="G347" s="47"/>
      <c r="H347" s="47"/>
      <c r="I347" s="47"/>
      <c r="J347" s="47"/>
      <c r="K347" s="90" t="s">
        <v>253</v>
      </c>
      <c r="L347" s="314">
        <v>0</v>
      </c>
      <c r="M347" s="48"/>
      <c r="N347" s="47"/>
      <c r="O347" s="47"/>
      <c r="P347" s="71"/>
      <c r="T347" s="272"/>
      <c r="U347" s="240"/>
      <c r="V347" s="243"/>
      <c r="W347" s="242"/>
      <c r="X347" s="242"/>
      <c r="Y347" s="242"/>
      <c r="Z347" s="248"/>
      <c r="AA347" s="247"/>
      <c r="AB347" s="334"/>
      <c r="AC347" s="930"/>
      <c r="AD347" s="271"/>
    </row>
    <row r="348" spans="2:30" x14ac:dyDescent="0.25">
      <c r="B348" s="990" t="s">
        <v>150</v>
      </c>
      <c r="C348" s="990"/>
      <c r="D348" s="990"/>
      <c r="E348" s="990"/>
      <c r="F348" s="47"/>
      <c r="G348" s="47"/>
      <c r="H348" s="47"/>
      <c r="I348" s="47"/>
      <c r="J348" s="47"/>
      <c r="K348" s="47"/>
      <c r="M348" s="48"/>
      <c r="N348" s="47"/>
      <c r="O348" s="47"/>
      <c r="P348" s="71"/>
      <c r="T348" s="272" t="s">
        <v>241</v>
      </c>
      <c r="U348" s="283">
        <f>IF($H$59&gt;0,H172/($H$59),0)</f>
        <v>0</v>
      </c>
      <c r="V348" s="241" t="s">
        <v>231</v>
      </c>
      <c r="W348" s="242"/>
      <c r="X348" s="242"/>
      <c r="Y348" s="242"/>
      <c r="Z348" s="244">
        <f>Q1274</f>
        <v>0</v>
      </c>
      <c r="AA348" s="247" t="s">
        <v>47</v>
      </c>
      <c r="AB348" s="286">
        <f>U348*Z348/8</f>
        <v>0</v>
      </c>
      <c r="AC348" s="930"/>
      <c r="AD348" s="269"/>
    </row>
    <row r="349" spans="2:30" x14ac:dyDescent="0.25">
      <c r="B349" s="1002"/>
      <c r="C349" s="1002"/>
      <c r="D349" s="1002"/>
      <c r="E349" s="1002"/>
      <c r="F349" s="47"/>
      <c r="G349" s="47"/>
      <c r="H349" s="47"/>
      <c r="I349" s="47"/>
      <c r="J349" s="47"/>
      <c r="K349" s="47"/>
      <c r="M349" s="48"/>
      <c r="N349" s="47"/>
      <c r="O349" s="47"/>
      <c r="P349" s="71"/>
      <c r="T349" s="272" t="s">
        <v>243</v>
      </c>
      <c r="U349" s="283">
        <f>IF($H$59&gt;0,H174/($H$59),0)</f>
        <v>0</v>
      </c>
      <c r="V349" s="241" t="s">
        <v>231</v>
      </c>
      <c r="W349" s="242"/>
      <c r="X349" s="242"/>
      <c r="Y349" s="242"/>
      <c r="Z349" s="244">
        <f>+Q174</f>
        <v>4</v>
      </c>
      <c r="AA349" s="247" t="s">
        <v>47</v>
      </c>
      <c r="AB349" s="286">
        <f>U349*Z349/8</f>
        <v>0</v>
      </c>
      <c r="AC349" s="930"/>
      <c r="AD349" s="269"/>
    </row>
    <row r="350" spans="2:30" ht="15.75" thickBot="1" x14ac:dyDescent="0.3">
      <c r="B350" s="1001"/>
      <c r="C350" s="1001"/>
      <c r="D350" s="1001"/>
      <c r="E350" s="1001"/>
      <c r="F350" s="57"/>
      <c r="G350" s="47"/>
      <c r="H350" s="47"/>
      <c r="I350" s="47"/>
      <c r="J350" s="47"/>
      <c r="K350" s="47"/>
      <c r="M350" s="48"/>
      <c r="N350" s="47"/>
      <c r="O350" s="47"/>
      <c r="P350" s="71"/>
      <c r="T350" s="272" t="s">
        <v>56</v>
      </c>
      <c r="U350" s="283">
        <f>IF($H$59&gt;0,H184/($H$59),0)</f>
        <v>0</v>
      </c>
      <c r="V350" s="241" t="s">
        <v>231</v>
      </c>
      <c r="W350" s="242"/>
      <c r="X350" s="242"/>
      <c r="Y350" s="242"/>
      <c r="Z350" s="244">
        <f>+Q184</f>
        <v>6</v>
      </c>
      <c r="AA350" s="247" t="s">
        <v>47</v>
      </c>
      <c r="AB350" s="286">
        <f>U350*Z350/8</f>
        <v>0</v>
      </c>
      <c r="AC350" s="930"/>
      <c r="AD350" s="269"/>
    </row>
    <row r="351" spans="2:30" x14ac:dyDescent="0.25">
      <c r="B351" s="6"/>
      <c r="C351" s="57"/>
      <c r="D351" s="57"/>
      <c r="E351" s="44"/>
      <c r="F351" s="57" t="s">
        <v>49</v>
      </c>
      <c r="G351" s="57"/>
      <c r="H351" s="1047" t="s">
        <v>22</v>
      </c>
      <c r="I351" s="46"/>
      <c r="J351" s="46"/>
      <c r="K351" s="46"/>
      <c r="L351" s="111"/>
      <c r="M351" s="116"/>
      <c r="N351" s="83"/>
      <c r="O351" s="83"/>
      <c r="P351" s="45"/>
      <c r="T351" s="272" t="s">
        <v>244</v>
      </c>
      <c r="U351" s="283">
        <f>IF($H$59&gt;0,H188/($H$59),0)</f>
        <v>0</v>
      </c>
      <c r="V351" s="241" t="s">
        <v>231</v>
      </c>
      <c r="W351" s="242"/>
      <c r="X351" s="242"/>
      <c r="Y351" s="242"/>
      <c r="Z351" s="244">
        <f>+Q188</f>
        <v>8</v>
      </c>
      <c r="AA351" s="247" t="s">
        <v>47</v>
      </c>
      <c r="AB351" s="286">
        <f>U351*Z351/8</f>
        <v>0</v>
      </c>
      <c r="AC351" s="930"/>
      <c r="AD351" s="269"/>
    </row>
    <row r="352" spans="2:30" ht="18.75" x14ac:dyDescent="0.25">
      <c r="B352" s="6"/>
      <c r="C352" s="57"/>
      <c r="D352" s="57"/>
      <c r="E352" s="57"/>
      <c r="F352" s="57"/>
      <c r="G352" s="57"/>
      <c r="H352" s="1048"/>
      <c r="I352" s="307">
        <f>H295+H301+H326+H311+H339+H344</f>
        <v>3</v>
      </c>
      <c r="J352" s="108" t="s">
        <v>124</v>
      </c>
      <c r="K352" s="57"/>
      <c r="L352" s="112"/>
      <c r="M352" s="114"/>
      <c r="N352" s="306">
        <f>N344+N339+N326+N311+N292+N301</f>
        <v>0</v>
      </c>
      <c r="O352" s="939" t="s">
        <v>125</v>
      </c>
      <c r="P352" s="940"/>
      <c r="T352" s="272" t="s">
        <v>245</v>
      </c>
      <c r="U352" s="283">
        <f>IF($H$59&gt;0,H192/($H$59),0)</f>
        <v>0</v>
      </c>
      <c r="V352" s="241" t="s">
        <v>231</v>
      </c>
      <c r="W352" s="242"/>
      <c r="X352" s="242"/>
      <c r="Y352" s="242"/>
      <c r="Z352" s="244">
        <f>+Q192</f>
        <v>3</v>
      </c>
      <c r="AA352" s="247" t="s">
        <v>47</v>
      </c>
      <c r="AB352" s="286">
        <f>U352*Z352/8</f>
        <v>0</v>
      </c>
      <c r="AC352" s="930"/>
      <c r="AD352" s="269"/>
    </row>
    <row r="353" spans="2:30" ht="15.75" thickBot="1" x14ac:dyDescent="0.3">
      <c r="B353" s="6"/>
      <c r="C353" s="110"/>
      <c r="D353" s="84"/>
      <c r="E353" s="84"/>
      <c r="F353" s="85"/>
      <c r="G353" s="84"/>
      <c r="H353" s="1049"/>
      <c r="I353" s="86"/>
      <c r="J353" s="86"/>
      <c r="K353" s="86"/>
      <c r="L353" s="113"/>
      <c r="M353" s="115"/>
      <c r="N353" s="73"/>
      <c r="O353" s="73"/>
      <c r="P353" s="88"/>
      <c r="T353" s="276"/>
      <c r="U353" s="283"/>
      <c r="V353" s="241"/>
      <c r="W353" s="251"/>
      <c r="X353" s="251"/>
      <c r="Y353" s="251"/>
      <c r="Z353" s="259"/>
      <c r="AA353" s="253"/>
      <c r="AB353" s="335"/>
      <c r="AC353" s="931"/>
      <c r="AD353" s="277"/>
    </row>
    <row r="354" spans="2:30" ht="15.75" thickTop="1" x14ac:dyDescent="0.25">
      <c r="T354" s="290" t="s">
        <v>246</v>
      </c>
      <c r="U354" s="301"/>
      <c r="V354" s="258"/>
      <c r="W354" s="238"/>
      <c r="X354" s="238"/>
      <c r="Y354" s="239"/>
      <c r="Z354" s="260"/>
      <c r="AA354" s="239"/>
      <c r="AB354" s="236"/>
      <c r="AC354" s="929">
        <f>ROUNDUP(SUM(AB355:AB357),0)</f>
        <v>0</v>
      </c>
      <c r="AD354" s="278"/>
    </row>
    <row r="355" spans="2:30" x14ac:dyDescent="0.25">
      <c r="T355" s="272"/>
      <c r="U355" s="283"/>
      <c r="V355" s="243"/>
      <c r="W355" s="242"/>
      <c r="X355" s="242"/>
      <c r="Y355" s="247"/>
      <c r="Z355" s="255"/>
      <c r="AA355" s="247"/>
      <c r="AB355" s="246"/>
      <c r="AC355" s="930"/>
      <c r="AD355" s="271"/>
    </row>
    <row r="356" spans="2:30" x14ac:dyDescent="0.25">
      <c r="T356" s="276" t="s">
        <v>250</v>
      </c>
      <c r="U356" s="283">
        <f>IF(H198="Oui",U335+U337+U338,0)</f>
        <v>0</v>
      </c>
      <c r="V356" s="241" t="s">
        <v>231</v>
      </c>
      <c r="W356" s="242"/>
      <c r="X356" s="242"/>
      <c r="Y356" s="247"/>
      <c r="Z356" s="261">
        <f>Q202</f>
        <v>3</v>
      </c>
      <c r="AA356" s="247" t="s">
        <v>47</v>
      </c>
      <c r="AB356" s="286">
        <f>+U356*Z356/8</f>
        <v>0</v>
      </c>
      <c r="AC356" s="930"/>
      <c r="AD356" s="269"/>
    </row>
    <row r="357" spans="2:30" x14ac:dyDescent="0.25">
      <c r="T357" s="272" t="s">
        <v>251</v>
      </c>
      <c r="U357" s="283">
        <f>IF(J176="Oui",U349,0)</f>
        <v>0</v>
      </c>
      <c r="V357" s="241" t="s">
        <v>231</v>
      </c>
      <c r="W357" s="242"/>
      <c r="X357" s="242"/>
      <c r="Y357" s="247"/>
      <c r="Z357" s="255">
        <f>+Q197</f>
        <v>0.16</v>
      </c>
      <c r="AA357" s="247" t="s">
        <v>47</v>
      </c>
      <c r="AB357" s="286">
        <f>+U357*Z357/8</f>
        <v>0</v>
      </c>
      <c r="AC357" s="930"/>
      <c r="AD357" s="271"/>
    </row>
    <row r="358" spans="2:30" x14ac:dyDescent="0.25">
      <c r="T358" s="272"/>
      <c r="U358" s="302"/>
      <c r="V358" s="242"/>
      <c r="W358" s="242"/>
      <c r="X358" s="242"/>
      <c r="Y358" s="247"/>
      <c r="Z358" s="261"/>
      <c r="AA358" s="247"/>
      <c r="AB358" s="246"/>
      <c r="AC358" s="930"/>
      <c r="AD358" s="269"/>
    </row>
    <row r="359" spans="2:30" x14ac:dyDescent="0.25">
      <c r="T359" s="273"/>
      <c r="U359" s="303"/>
      <c r="V359" s="251"/>
      <c r="W359" s="251"/>
      <c r="X359" s="251"/>
      <c r="Y359" s="253"/>
      <c r="Z359" s="262"/>
      <c r="AA359" s="253"/>
      <c r="AB359" s="249"/>
      <c r="AC359" s="931"/>
      <c r="AD359" s="277"/>
    </row>
    <row r="360" spans="2:30" x14ac:dyDescent="0.25">
      <c r="T360" s="290" t="s">
        <v>247</v>
      </c>
      <c r="U360" s="304"/>
      <c r="V360" s="238"/>
      <c r="W360" s="238"/>
      <c r="X360" s="238"/>
      <c r="Y360" s="238"/>
      <c r="Z360" s="237"/>
      <c r="AA360" s="239"/>
      <c r="AB360" s="236"/>
      <c r="AC360" s="929">
        <f>ROUND(SUM(AB362:AB364),0)</f>
        <v>0</v>
      </c>
      <c r="AD360" s="275"/>
    </row>
    <row r="361" spans="2:30" x14ac:dyDescent="0.25">
      <c r="T361" s="272"/>
      <c r="U361" s="305"/>
      <c r="V361" s="242"/>
      <c r="W361" s="242"/>
      <c r="X361" s="242"/>
      <c r="Y361" s="242"/>
      <c r="Z361" s="255"/>
      <c r="AA361" s="247"/>
      <c r="AB361" s="246"/>
      <c r="AC361" s="930"/>
      <c r="AD361" s="271"/>
    </row>
    <row r="362" spans="2:30" x14ac:dyDescent="0.25">
      <c r="T362" s="272"/>
      <c r="U362" s="305"/>
      <c r="V362" s="242"/>
      <c r="W362" s="242"/>
      <c r="X362" s="242"/>
      <c r="Y362" s="242"/>
      <c r="Z362" s="255"/>
      <c r="AA362" s="247"/>
      <c r="AB362" s="246"/>
      <c r="AC362" s="930"/>
      <c r="AD362" s="271"/>
    </row>
    <row r="363" spans="2:30" x14ac:dyDescent="0.25">
      <c r="T363" s="272" t="s">
        <v>248</v>
      </c>
      <c r="U363" s="283">
        <f>IF(L346="Oui",(X313+X314+X316+X317+X319+X320+X322+X323+X325+X297+X298+X300+X301+X303+X304+X306+X307+X309)*2,0)</f>
        <v>0</v>
      </c>
      <c r="V363" s="241" t="s">
        <v>240</v>
      </c>
      <c r="W363" s="242"/>
      <c r="X363" s="242"/>
      <c r="Y363" s="242"/>
      <c r="Z363" s="248">
        <f>Q198</f>
        <v>7.0000000000000007E-2</v>
      </c>
      <c r="AA363" s="256" t="s">
        <v>218</v>
      </c>
      <c r="AB363" s="286">
        <f>+U363*Z363/8</f>
        <v>0</v>
      </c>
      <c r="AC363" s="930"/>
      <c r="AD363" s="271"/>
    </row>
    <row r="364" spans="2:30" x14ac:dyDescent="0.25">
      <c r="T364" s="272" t="s">
        <v>249</v>
      </c>
      <c r="U364" s="283">
        <f>IF(L347="Oui",(H33),0)</f>
        <v>0</v>
      </c>
      <c r="V364" s="241" t="s">
        <v>240</v>
      </c>
      <c r="W364" s="242"/>
      <c r="X364" s="242"/>
      <c r="Y364" s="242"/>
      <c r="Z364" s="248">
        <f>Q198</f>
        <v>7.0000000000000007E-2</v>
      </c>
      <c r="AA364" s="256" t="s">
        <v>218</v>
      </c>
      <c r="AB364" s="286">
        <f>+U364*Z364/8</f>
        <v>0</v>
      </c>
      <c r="AC364" s="930"/>
      <c r="AD364" s="271"/>
    </row>
    <row r="365" spans="2:30" x14ac:dyDescent="0.25">
      <c r="T365" s="272"/>
      <c r="U365" s="305"/>
      <c r="V365" s="242"/>
      <c r="W365" s="242"/>
      <c r="X365" s="242"/>
      <c r="Y365" s="242"/>
      <c r="Z365" s="255"/>
      <c r="AA365" s="247"/>
      <c r="AB365" s="246"/>
      <c r="AC365" s="930"/>
      <c r="AD365" s="271"/>
    </row>
    <row r="366" spans="2:30" x14ac:dyDescent="0.25">
      <c r="T366" s="383" t="s">
        <v>200</v>
      </c>
      <c r="U366" s="376"/>
      <c r="V366" s="377"/>
      <c r="W366" s="377"/>
      <c r="X366" s="377"/>
      <c r="Y366" s="378"/>
      <c r="Z366" s="377"/>
      <c r="AA366" s="377"/>
      <c r="AB366" s="387"/>
      <c r="AC366" s="1173">
        <f>AB371+AB368</f>
        <v>0</v>
      </c>
      <c r="AD366" s="388"/>
    </row>
    <row r="367" spans="2:30" x14ac:dyDescent="0.25">
      <c r="T367" s="17"/>
      <c r="U367" s="379"/>
      <c r="V367" s="6"/>
      <c r="W367" s="6"/>
      <c r="X367" s="6"/>
      <c r="Y367" s="380"/>
      <c r="Z367" s="6"/>
      <c r="AA367" s="6"/>
      <c r="AB367" s="389"/>
      <c r="AC367" s="1171"/>
      <c r="AD367" s="390"/>
    </row>
    <row r="368" spans="2:30" x14ac:dyDescent="0.25">
      <c r="T368" s="272" t="s">
        <v>313</v>
      </c>
      <c r="U368" s="386">
        <f>K12</f>
        <v>0</v>
      </c>
      <c r="V368" s="241" t="s">
        <v>317</v>
      </c>
      <c r="W368" s="105"/>
      <c r="X368" s="6"/>
      <c r="Y368" s="380"/>
      <c r="Z368" s="6"/>
      <c r="AA368" s="6"/>
      <c r="AB368" s="389">
        <f>IF(U368&gt;0,IF(U368&gt;10,2,1),0)</f>
        <v>0</v>
      </c>
      <c r="AC368" s="1171"/>
      <c r="AD368" s="390"/>
    </row>
    <row r="369" spans="20:30" x14ac:dyDescent="0.25">
      <c r="T369" s="272" t="s">
        <v>318</v>
      </c>
      <c r="U369" s="384"/>
      <c r="V369" s="105"/>
      <c r="W369" s="105"/>
      <c r="X369" s="6"/>
      <c r="Y369" s="380"/>
      <c r="Z369" s="6"/>
      <c r="AA369" s="6"/>
      <c r="AB369" s="507">
        <v>1</v>
      </c>
      <c r="AC369" s="1171"/>
      <c r="AD369" s="390"/>
    </row>
    <row r="370" spans="20:30" x14ac:dyDescent="0.25">
      <c r="T370" s="272" t="s">
        <v>315</v>
      </c>
      <c r="U370" s="384"/>
      <c r="V370" s="105"/>
      <c r="W370" s="105"/>
      <c r="X370" s="6"/>
      <c r="Y370" s="380"/>
      <c r="Z370" s="6"/>
      <c r="AA370" s="6"/>
      <c r="AB370" s="507">
        <v>1</v>
      </c>
      <c r="AC370" s="1171"/>
      <c r="AD370" s="390"/>
    </row>
    <row r="371" spans="20:30" x14ac:dyDescent="0.25">
      <c r="T371" s="272" t="s">
        <v>314</v>
      </c>
      <c r="U371" s="386">
        <f>K12</f>
        <v>0</v>
      </c>
      <c r="V371" s="241" t="s">
        <v>317</v>
      </c>
      <c r="W371" s="105"/>
      <c r="X371" s="6"/>
      <c r="Y371" s="380"/>
      <c r="Z371" s="6"/>
      <c r="AA371" s="6"/>
      <c r="AB371" s="389">
        <f>IF(U371&gt;0,IF(U371&gt;10,2,1),0)</f>
        <v>0</v>
      </c>
      <c r="AC371" s="1171">
        <f>AB369+AB370+AB374</f>
        <v>2</v>
      </c>
      <c r="AD371" s="390"/>
    </row>
    <row r="372" spans="20:30" x14ac:dyDescent="0.25">
      <c r="T372" s="272"/>
      <c r="U372" s="384"/>
      <c r="V372" s="105"/>
      <c r="W372" s="105"/>
      <c r="X372" s="6"/>
      <c r="Y372" s="380"/>
      <c r="Z372" s="6"/>
      <c r="AA372" s="6"/>
      <c r="AB372" s="389"/>
      <c r="AC372" s="1171"/>
      <c r="AD372" s="390"/>
    </row>
    <row r="373" spans="20:30" x14ac:dyDescent="0.25">
      <c r="T373" s="272" t="s">
        <v>319</v>
      </c>
      <c r="U373" s="384"/>
      <c r="V373" s="105"/>
      <c r="W373" s="105"/>
      <c r="X373" s="6"/>
      <c r="Y373" s="380"/>
      <c r="Z373" s="6"/>
      <c r="AA373" s="6"/>
      <c r="AB373" s="389"/>
      <c r="AC373" s="1171"/>
      <c r="AD373" s="390"/>
    </row>
    <row r="374" spans="20:30" x14ac:dyDescent="0.25">
      <c r="T374" s="272" t="s">
        <v>316</v>
      </c>
      <c r="U374" s="384">
        <f>H196</f>
        <v>0</v>
      </c>
      <c r="V374" s="241" t="s">
        <v>231</v>
      </c>
      <c r="W374" s="105"/>
      <c r="X374" s="6"/>
      <c r="Y374" s="380"/>
      <c r="Z374" s="6">
        <f>Q196</f>
        <v>0</v>
      </c>
      <c r="AA374" s="247" t="s">
        <v>47</v>
      </c>
      <c r="AB374" s="389">
        <f>Z374*U374/8</f>
        <v>0</v>
      </c>
      <c r="AC374" s="1171"/>
      <c r="AD374" s="390"/>
    </row>
    <row r="375" spans="20:30" ht="15.75" thickBot="1" x14ac:dyDescent="0.3">
      <c r="T375" s="279"/>
      <c r="U375" s="385"/>
      <c r="V375" s="382"/>
      <c r="W375" s="382"/>
      <c r="X375" s="8"/>
      <c r="Y375" s="381"/>
      <c r="Z375" s="8"/>
      <c r="AA375" s="8"/>
      <c r="AB375" s="391"/>
      <c r="AC375" s="1172"/>
      <c r="AD375" s="392"/>
    </row>
  </sheetData>
  <sheetProtection formatCells="0" formatColumns="0" formatRows="0" selectLockedCells="1" selectUnlockedCells="1"/>
  <scenarios current="0">
    <scenario name="DUrée" count="1" user="stgbim" comment="Créé par stgbim le 12/16/2016">
      <inputCells r="R59" val="14.9999999999998" numFmtId="177"/>
    </scenario>
  </scenarios>
  <dataConsolidate/>
  <mergeCells count="672">
    <mergeCell ref="C104:G104"/>
    <mergeCell ref="B66:G67"/>
    <mergeCell ref="M101:N101"/>
    <mergeCell ref="M90:N90"/>
    <mergeCell ref="S285:T286"/>
    <mergeCell ref="AC371:AC375"/>
    <mergeCell ref="AC366:AC370"/>
    <mergeCell ref="R50:R51"/>
    <mergeCell ref="B26:D27"/>
    <mergeCell ref="E55:F55"/>
    <mergeCell ref="H55:I55"/>
    <mergeCell ref="B50:C50"/>
    <mergeCell ref="J35:P35"/>
    <mergeCell ref="B33:D33"/>
    <mergeCell ref="B31:D31"/>
    <mergeCell ref="B29:D29"/>
    <mergeCell ref="F52:G52"/>
    <mergeCell ref="B42:E42"/>
    <mergeCell ref="B52:E52"/>
    <mergeCell ref="L50:N51"/>
    <mergeCell ref="O50:O51"/>
    <mergeCell ref="B65:G65"/>
    <mergeCell ref="B54:P54"/>
    <mergeCell ref="M78:N78"/>
    <mergeCell ref="O123:P123"/>
    <mergeCell ref="I6:L6"/>
    <mergeCell ref="M106:N106"/>
    <mergeCell ref="M114:N114"/>
    <mergeCell ref="K66:N66"/>
    <mergeCell ref="M68:N68"/>
    <mergeCell ref="M69:N69"/>
    <mergeCell ref="H65:I65"/>
    <mergeCell ref="J65:N65"/>
    <mergeCell ref="J46:N48"/>
    <mergeCell ref="J43:P44"/>
    <mergeCell ref="J38:K38"/>
    <mergeCell ref="M38:N38"/>
    <mergeCell ref="O106:P106"/>
    <mergeCell ref="O109:P109"/>
    <mergeCell ref="M93:N93"/>
    <mergeCell ref="M95:N95"/>
    <mergeCell ref="M67:N67"/>
    <mergeCell ref="G13:J13"/>
    <mergeCell ref="M71:N71"/>
    <mergeCell ref="E57:G57"/>
    <mergeCell ref="E59:G59"/>
    <mergeCell ref="E61:G61"/>
    <mergeCell ref="O66:P67"/>
    <mergeCell ref="G110:G118"/>
    <mergeCell ref="P50:P51"/>
    <mergeCell ref="M126:N126"/>
    <mergeCell ref="M98:N98"/>
    <mergeCell ref="K12:L12"/>
    <mergeCell ref="G12:J12"/>
    <mergeCell ref="B20:P20"/>
    <mergeCell ref="O126:P126"/>
    <mergeCell ref="O118:P118"/>
    <mergeCell ref="O73:P73"/>
    <mergeCell ref="O75:P75"/>
    <mergeCell ref="O77:P77"/>
    <mergeCell ref="O79:P79"/>
    <mergeCell ref="O81:P81"/>
    <mergeCell ref="M70:N70"/>
    <mergeCell ref="M84:N84"/>
    <mergeCell ref="M105:N105"/>
    <mergeCell ref="M102:N102"/>
    <mergeCell ref="M103:N103"/>
    <mergeCell ref="M76:N76"/>
    <mergeCell ref="M77:N77"/>
    <mergeCell ref="I110:I116"/>
    <mergeCell ref="H66:J67"/>
    <mergeCell ref="M92:N92"/>
    <mergeCell ref="O161:P161"/>
    <mergeCell ref="O160:P160"/>
    <mergeCell ref="O152:P152"/>
    <mergeCell ref="O127:P127"/>
    <mergeCell ref="O140:P140"/>
    <mergeCell ref="M134:N134"/>
    <mergeCell ref="M152:N152"/>
    <mergeCell ref="O138:P138"/>
    <mergeCell ref="O137:P137"/>
    <mergeCell ref="O128:P128"/>
    <mergeCell ref="M136:N136"/>
    <mergeCell ref="M130:N130"/>
    <mergeCell ref="O130:P130"/>
    <mergeCell ref="O136:P136"/>
    <mergeCell ref="O129:P129"/>
    <mergeCell ref="O134:P134"/>
    <mergeCell ref="M150:N150"/>
    <mergeCell ref="M148:N148"/>
    <mergeCell ref="O142:P142"/>
    <mergeCell ref="M149:N149"/>
    <mergeCell ref="M135:N135"/>
    <mergeCell ref="O146:P146"/>
    <mergeCell ref="O149:P149"/>
    <mergeCell ref="O148:P148"/>
    <mergeCell ref="B143:B183"/>
    <mergeCell ref="M143:N143"/>
    <mergeCell ref="M147:N147"/>
    <mergeCell ref="M158:N158"/>
    <mergeCell ref="C172:F172"/>
    <mergeCell ref="O16:P18"/>
    <mergeCell ref="M16:N18"/>
    <mergeCell ref="M142:N142"/>
    <mergeCell ref="O157:P157"/>
    <mergeCell ref="M124:N124"/>
    <mergeCell ref="O124:P124"/>
    <mergeCell ref="B48:E48"/>
    <mergeCell ref="F40:G40"/>
    <mergeCell ref="F42:G42"/>
    <mergeCell ref="B18:D18"/>
    <mergeCell ref="M161:N161"/>
    <mergeCell ref="O87:P87"/>
    <mergeCell ref="M80:N80"/>
    <mergeCell ref="M89:N89"/>
    <mergeCell ref="M91:N91"/>
    <mergeCell ref="O105:P105"/>
    <mergeCell ref="M74:N74"/>
    <mergeCell ref="M75:N75"/>
    <mergeCell ref="O156:P156"/>
    <mergeCell ref="M97:N97"/>
    <mergeCell ref="B13:D13"/>
    <mergeCell ref="E13:F13"/>
    <mergeCell ref="B46:E46"/>
    <mergeCell ref="B44:E44"/>
    <mergeCell ref="B36:E36"/>
    <mergeCell ref="B35:I35"/>
    <mergeCell ref="F36:G36"/>
    <mergeCell ref="F38:G38"/>
    <mergeCell ref="B21:C21"/>
    <mergeCell ref="E17:F17"/>
    <mergeCell ref="B17:D17"/>
    <mergeCell ref="G18:J18"/>
    <mergeCell ref="G17:J17"/>
    <mergeCell ref="G16:J16"/>
    <mergeCell ref="M83:N83"/>
    <mergeCell ref="M94:N94"/>
    <mergeCell ref="M96:N96"/>
    <mergeCell ref="C86:C103"/>
    <mergeCell ref="C68:C85"/>
    <mergeCell ref="M79:N79"/>
    <mergeCell ref="B68:B135"/>
    <mergeCell ref="M86:N86"/>
    <mergeCell ref="M87:N87"/>
    <mergeCell ref="O163:P163"/>
    <mergeCell ref="M188:N188"/>
    <mergeCell ref="O184:P184"/>
    <mergeCell ref="O185:P185"/>
    <mergeCell ref="O186:P186"/>
    <mergeCell ref="M175:N175"/>
    <mergeCell ref="O143:P143"/>
    <mergeCell ref="M146:N146"/>
    <mergeCell ref="O145:P145"/>
    <mergeCell ref="O151:P151"/>
    <mergeCell ref="O155:P155"/>
    <mergeCell ref="M160:N160"/>
    <mergeCell ref="M159:N159"/>
    <mergeCell ref="M156:N156"/>
    <mergeCell ref="M157:N157"/>
    <mergeCell ref="M151:N151"/>
    <mergeCell ref="M145:N145"/>
    <mergeCell ref="M162:N162"/>
    <mergeCell ref="M167:N167"/>
    <mergeCell ref="M168:N168"/>
    <mergeCell ref="M169:N169"/>
    <mergeCell ref="O175:P175"/>
    <mergeCell ref="O174:P174"/>
    <mergeCell ref="M163:N163"/>
    <mergeCell ref="O164:P164"/>
    <mergeCell ref="O168:P168"/>
    <mergeCell ref="O180:P180"/>
    <mergeCell ref="O165:P165"/>
    <mergeCell ref="O166:P166"/>
    <mergeCell ref="O188:P188"/>
    <mergeCell ref="O189:P189"/>
    <mergeCell ref="O176:P176"/>
    <mergeCell ref="O177:P177"/>
    <mergeCell ref="O178:P178"/>
    <mergeCell ref="O179:P179"/>
    <mergeCell ref="O181:P181"/>
    <mergeCell ref="O187:P187"/>
    <mergeCell ref="O182:P182"/>
    <mergeCell ref="O173:P173"/>
    <mergeCell ref="O170:P170"/>
    <mergeCell ref="O169:P169"/>
    <mergeCell ref="O171:P171"/>
    <mergeCell ref="O172:P172"/>
    <mergeCell ref="F2:P2"/>
    <mergeCell ref="M9:P9"/>
    <mergeCell ref="K16:L16"/>
    <mergeCell ref="K10:L10"/>
    <mergeCell ref="H33:I33"/>
    <mergeCell ref="K18:L18"/>
    <mergeCell ref="E26:F26"/>
    <mergeCell ref="E29:F29"/>
    <mergeCell ref="E31:F31"/>
    <mergeCell ref="E33:F33"/>
    <mergeCell ref="H21:I21"/>
    <mergeCell ref="E21:F21"/>
    <mergeCell ref="H26:I26"/>
    <mergeCell ref="H29:I29"/>
    <mergeCell ref="H31:I31"/>
    <mergeCell ref="J29:L29"/>
    <mergeCell ref="G6:H6"/>
    <mergeCell ref="E27:F27"/>
    <mergeCell ref="H27:I27"/>
    <mergeCell ref="M26:O27"/>
    <mergeCell ref="J26:L27"/>
    <mergeCell ref="J31:L31"/>
    <mergeCell ref="B9:F9"/>
    <mergeCell ref="G15:J15"/>
    <mergeCell ref="G9:L9"/>
    <mergeCell ref="B276:F276"/>
    <mergeCell ref="K212:L214"/>
    <mergeCell ref="B209:P211"/>
    <mergeCell ref="B212:F216"/>
    <mergeCell ref="B217:C217"/>
    <mergeCell ref="B218:F218"/>
    <mergeCell ref="M222:N222"/>
    <mergeCell ref="K222:L222"/>
    <mergeCell ref="G253:H253"/>
    <mergeCell ref="G254:H254"/>
    <mergeCell ref="G255:H255"/>
    <mergeCell ref="G256:H256"/>
    <mergeCell ref="G257:H257"/>
    <mergeCell ref="G258:H258"/>
    <mergeCell ref="G259:H259"/>
    <mergeCell ref="G260:H260"/>
    <mergeCell ref="G250:H250"/>
    <mergeCell ref="G251:H251"/>
    <mergeCell ref="G252:H252"/>
    <mergeCell ref="I244:J244"/>
    <mergeCell ref="I243:J243"/>
    <mergeCell ref="I242:J242"/>
    <mergeCell ref="K257:L257"/>
    <mergeCell ref="K245:L245"/>
    <mergeCell ref="K250:L250"/>
    <mergeCell ref="K251:L251"/>
    <mergeCell ref="K246:L246"/>
    <mergeCell ref="K247:L247"/>
    <mergeCell ref="K243:L243"/>
    <mergeCell ref="K241:L241"/>
    <mergeCell ref="K242:L242"/>
    <mergeCell ref="K238:L238"/>
    <mergeCell ref="K240:L240"/>
    <mergeCell ref="G244:H244"/>
    <mergeCell ref="G245:H245"/>
    <mergeCell ref="G246:H246"/>
    <mergeCell ref="I256:J256"/>
    <mergeCell ref="I257:J257"/>
    <mergeCell ref="I258:J258"/>
    <mergeCell ref="I259:J259"/>
    <mergeCell ref="I231:J231"/>
    <mergeCell ref="I252:J252"/>
    <mergeCell ref="I251:J251"/>
    <mergeCell ref="I250:J250"/>
    <mergeCell ref="I248:J248"/>
    <mergeCell ref="I247:J247"/>
    <mergeCell ref="I246:J246"/>
    <mergeCell ref="I237:J237"/>
    <mergeCell ref="I241:J241"/>
    <mergeCell ref="I240:J240"/>
    <mergeCell ref="G238:H238"/>
    <mergeCell ref="G239:H239"/>
    <mergeCell ref="G240:H240"/>
    <mergeCell ref="G241:H241"/>
    <mergeCell ref="G235:H235"/>
    <mergeCell ref="G285:H285"/>
    <mergeCell ref="G273:H273"/>
    <mergeCell ref="G274:H274"/>
    <mergeCell ref="G276:H276"/>
    <mergeCell ref="G277:H277"/>
    <mergeCell ref="G278:H278"/>
    <mergeCell ref="I274:J274"/>
    <mergeCell ref="I276:J276"/>
    <mergeCell ref="I277:J277"/>
    <mergeCell ref="I278:J278"/>
    <mergeCell ref="I280:J280"/>
    <mergeCell ref="I281:J281"/>
    <mergeCell ref="I282:J282"/>
    <mergeCell ref="I283:J283"/>
    <mergeCell ref="I284:J284"/>
    <mergeCell ref="I273:J273"/>
    <mergeCell ref="G279:H279"/>
    <mergeCell ref="G283:H283"/>
    <mergeCell ref="G284:H284"/>
    <mergeCell ref="G280:H280"/>
    <mergeCell ref="G281:H281"/>
    <mergeCell ref="G282:H282"/>
    <mergeCell ref="H351:H353"/>
    <mergeCell ref="I285:J285"/>
    <mergeCell ref="K280:L280"/>
    <mergeCell ref="I265:J265"/>
    <mergeCell ref="I266:J266"/>
    <mergeCell ref="I267:J267"/>
    <mergeCell ref="I268:J268"/>
    <mergeCell ref="I269:J269"/>
    <mergeCell ref="I249:J249"/>
    <mergeCell ref="K258:L258"/>
    <mergeCell ref="K259:L259"/>
    <mergeCell ref="K260:L260"/>
    <mergeCell ref="K261:L261"/>
    <mergeCell ref="K262:L262"/>
    <mergeCell ref="I271:J271"/>
    <mergeCell ref="I272:J272"/>
    <mergeCell ref="I279:J279"/>
    <mergeCell ref="K249:L249"/>
    <mergeCell ref="K252:L252"/>
    <mergeCell ref="K273:L273"/>
    <mergeCell ref="K274:L274"/>
    <mergeCell ref="K276:L276"/>
    <mergeCell ref="K277:L277"/>
    <mergeCell ref="K264:L264"/>
    <mergeCell ref="K284:L284"/>
    <mergeCell ref="I270:J270"/>
    <mergeCell ref="K285:L285"/>
    <mergeCell ref="K272:L272"/>
    <mergeCell ref="K215:L216"/>
    <mergeCell ref="K217:L217"/>
    <mergeCell ref="K271:L271"/>
    <mergeCell ref="K254:L254"/>
    <mergeCell ref="K255:L255"/>
    <mergeCell ref="K256:L256"/>
    <mergeCell ref="K244:L244"/>
    <mergeCell ref="K248:L248"/>
    <mergeCell ref="K253:L253"/>
    <mergeCell ref="K263:L263"/>
    <mergeCell ref="K265:L265"/>
    <mergeCell ref="K266:L266"/>
    <mergeCell ref="K278:L278"/>
    <mergeCell ref="K279:L279"/>
    <mergeCell ref="K218:L218"/>
    <mergeCell ref="K219:L219"/>
    <mergeCell ref="K225:L225"/>
    <mergeCell ref="K226:L226"/>
    <mergeCell ref="K229:L229"/>
    <mergeCell ref="K230:L230"/>
    <mergeCell ref="G271:H271"/>
    <mergeCell ref="K281:L281"/>
    <mergeCell ref="K282:L282"/>
    <mergeCell ref="K283:L283"/>
    <mergeCell ref="I245:J245"/>
    <mergeCell ref="G272:H272"/>
    <mergeCell ref="G248:H248"/>
    <mergeCell ref="G249:H249"/>
    <mergeCell ref="I255:J255"/>
    <mergeCell ref="I254:J254"/>
    <mergeCell ref="I253:J253"/>
    <mergeCell ref="G261:H261"/>
    <mergeCell ref="G247:H247"/>
    <mergeCell ref="G262:H262"/>
    <mergeCell ref="I260:J260"/>
    <mergeCell ref="I261:J261"/>
    <mergeCell ref="I262:J262"/>
    <mergeCell ref="I264:J264"/>
    <mergeCell ref="G263:H263"/>
    <mergeCell ref="K267:L267"/>
    <mergeCell ref="K268:L268"/>
    <mergeCell ref="K269:L269"/>
    <mergeCell ref="K270:L270"/>
    <mergeCell ref="I263:J263"/>
    <mergeCell ref="I228:J228"/>
    <mergeCell ref="K228:L228"/>
    <mergeCell ref="K233:L233"/>
    <mergeCell ref="M179:N179"/>
    <mergeCell ref="M180:N180"/>
    <mergeCell ref="M181:N181"/>
    <mergeCell ref="M166:N166"/>
    <mergeCell ref="M172:N172"/>
    <mergeCell ref="M174:N174"/>
    <mergeCell ref="M170:N170"/>
    <mergeCell ref="M171:N171"/>
    <mergeCell ref="M173:N173"/>
    <mergeCell ref="M221:N221"/>
    <mergeCell ref="M223:N223"/>
    <mergeCell ref="M224:N224"/>
    <mergeCell ref="M228:N228"/>
    <mergeCell ref="M225:N225"/>
    <mergeCell ref="K231:L231"/>
    <mergeCell ref="K232:L232"/>
    <mergeCell ref="M196:N196"/>
    <mergeCell ref="M200:N200"/>
    <mergeCell ref="M202:N202"/>
    <mergeCell ref="M198:N198"/>
    <mergeCell ref="O198:P198"/>
    <mergeCell ref="B208:G208"/>
    <mergeCell ref="H208:I208"/>
    <mergeCell ref="K224:L224"/>
    <mergeCell ref="G215:H216"/>
    <mergeCell ref="G212:H214"/>
    <mergeCell ref="B219:F219"/>
    <mergeCell ref="I218:J218"/>
    <mergeCell ref="B221:F221"/>
    <mergeCell ref="B223:F223"/>
    <mergeCell ref="K221:L221"/>
    <mergeCell ref="K223:L223"/>
    <mergeCell ref="B197:B206"/>
    <mergeCell ref="I215:J216"/>
    <mergeCell ref="I212:J214"/>
    <mergeCell ref="C197:D197"/>
    <mergeCell ref="G221:H221"/>
    <mergeCell ref="G223:H223"/>
    <mergeCell ref="M219:N219"/>
    <mergeCell ref="M212:N212"/>
    <mergeCell ref="M217:N217"/>
    <mergeCell ref="M215:P216"/>
    <mergeCell ref="O214:P214"/>
    <mergeCell ref="M214:N214"/>
    <mergeCell ref="O212:P212"/>
    <mergeCell ref="O202:P202"/>
    <mergeCell ref="G218:H218"/>
    <mergeCell ref="G217:H217"/>
    <mergeCell ref="M218:N218"/>
    <mergeCell ref="M220:N220"/>
    <mergeCell ref="I217:J217"/>
    <mergeCell ref="I227:J227"/>
    <mergeCell ref="I226:J226"/>
    <mergeCell ref="I225:J225"/>
    <mergeCell ref="I224:J224"/>
    <mergeCell ref="I223:J223"/>
    <mergeCell ref="I221:J221"/>
    <mergeCell ref="I219:J219"/>
    <mergeCell ref="K227:L227"/>
    <mergeCell ref="M203:N203"/>
    <mergeCell ref="B227:F227"/>
    <mergeCell ref="B226:F226"/>
    <mergeCell ref="B224:F224"/>
    <mergeCell ref="B222:F222"/>
    <mergeCell ref="G222:H222"/>
    <mergeCell ref="I222:J222"/>
    <mergeCell ref="B225:F225"/>
    <mergeCell ref="G224:H224"/>
    <mergeCell ref="G219:H219"/>
    <mergeCell ref="G225:H225"/>
    <mergeCell ref="G226:H226"/>
    <mergeCell ref="G227:H227"/>
    <mergeCell ref="G228:H228"/>
    <mergeCell ref="B270:F270"/>
    <mergeCell ref="G242:H242"/>
    <mergeCell ref="G243:H243"/>
    <mergeCell ref="B234:F234"/>
    <mergeCell ref="B232:F232"/>
    <mergeCell ref="B233:F233"/>
    <mergeCell ref="B243:F243"/>
    <mergeCell ref="B250:F250"/>
    <mergeCell ref="B244:F244"/>
    <mergeCell ref="G264:H264"/>
    <mergeCell ref="G265:H265"/>
    <mergeCell ref="G266:H266"/>
    <mergeCell ref="G267:H267"/>
    <mergeCell ref="G268:H268"/>
    <mergeCell ref="G269:H269"/>
    <mergeCell ref="G270:H270"/>
    <mergeCell ref="B236:F236"/>
    <mergeCell ref="B238:F238"/>
    <mergeCell ref="B239:F239"/>
    <mergeCell ref="B240:F240"/>
    <mergeCell ref="G236:H236"/>
    <mergeCell ref="B241:F241"/>
    <mergeCell ref="B242:F242"/>
    <mergeCell ref="B229:F229"/>
    <mergeCell ref="B230:F230"/>
    <mergeCell ref="B231:F231"/>
    <mergeCell ref="G229:H229"/>
    <mergeCell ref="G237:H237"/>
    <mergeCell ref="B235:F235"/>
    <mergeCell ref="G230:H230"/>
    <mergeCell ref="K239:L239"/>
    <mergeCell ref="I235:J235"/>
    <mergeCell ref="I234:J234"/>
    <mergeCell ref="I233:J233"/>
    <mergeCell ref="I232:J232"/>
    <mergeCell ref="K236:L236"/>
    <mergeCell ref="K237:L237"/>
    <mergeCell ref="I236:J236"/>
    <mergeCell ref="K234:L234"/>
    <mergeCell ref="K235:L235"/>
    <mergeCell ref="G231:H231"/>
    <mergeCell ref="G232:H232"/>
    <mergeCell ref="G233:H233"/>
    <mergeCell ref="G234:H234"/>
    <mergeCell ref="B347:E347"/>
    <mergeCell ref="B346:E346"/>
    <mergeCell ref="B342:E342"/>
    <mergeCell ref="B341:E341"/>
    <mergeCell ref="B350:E350"/>
    <mergeCell ref="B349:E349"/>
    <mergeCell ref="B348:E348"/>
    <mergeCell ref="B304:E304"/>
    <mergeCell ref="B337:E337"/>
    <mergeCell ref="B336:E336"/>
    <mergeCell ref="B335:E335"/>
    <mergeCell ref="B334:E334"/>
    <mergeCell ref="B321:E321"/>
    <mergeCell ref="B320:E320"/>
    <mergeCell ref="B331:E331"/>
    <mergeCell ref="B330:E330"/>
    <mergeCell ref="B329:E329"/>
    <mergeCell ref="B316:E316"/>
    <mergeCell ref="B315:E315"/>
    <mergeCell ref="B324:E324"/>
    <mergeCell ref="B323:E323"/>
    <mergeCell ref="B322:E322"/>
    <mergeCell ref="B319:E319"/>
    <mergeCell ref="B318:E318"/>
    <mergeCell ref="B317:E317"/>
    <mergeCell ref="B297:E297"/>
    <mergeCell ref="B298:E298"/>
    <mergeCell ref="B299:E299"/>
    <mergeCell ref="G220:H220"/>
    <mergeCell ref="I220:J220"/>
    <mergeCell ref="K220:L220"/>
    <mergeCell ref="B303:E303"/>
    <mergeCell ref="B313:E313"/>
    <mergeCell ref="B293:E293"/>
    <mergeCell ref="B294:E294"/>
    <mergeCell ref="B296:E296"/>
    <mergeCell ref="B288:P290"/>
    <mergeCell ref="B282:F282"/>
    <mergeCell ref="B283:F283"/>
    <mergeCell ref="B284:F284"/>
    <mergeCell ref="B254:F254"/>
    <mergeCell ref="B253:F253"/>
    <mergeCell ref="B252:F252"/>
    <mergeCell ref="B251:F251"/>
    <mergeCell ref="B245:F245"/>
    <mergeCell ref="B246:F246"/>
    <mergeCell ref="B247:F247"/>
    <mergeCell ref="B228:F228"/>
    <mergeCell ref="B280:F280"/>
    <mergeCell ref="B281:F281"/>
    <mergeCell ref="B277:F277"/>
    <mergeCell ref="B278:F278"/>
    <mergeCell ref="B279:F279"/>
    <mergeCell ref="B255:F255"/>
    <mergeCell ref="B256:F256"/>
    <mergeCell ref="B257:F257"/>
    <mergeCell ref="B258:F258"/>
    <mergeCell ref="B259:F259"/>
    <mergeCell ref="B260:F260"/>
    <mergeCell ref="B261:F261"/>
    <mergeCell ref="B265:F265"/>
    <mergeCell ref="B266:F266"/>
    <mergeCell ref="B267:F267"/>
    <mergeCell ref="B268:F268"/>
    <mergeCell ref="B262:F262"/>
    <mergeCell ref="B264:F264"/>
    <mergeCell ref="B263:F263"/>
    <mergeCell ref="B271:F271"/>
    <mergeCell ref="B272:F272"/>
    <mergeCell ref="B273:F273"/>
    <mergeCell ref="B274:F274"/>
    <mergeCell ref="B269:F269"/>
    <mergeCell ref="E10:F12"/>
    <mergeCell ref="F50:G50"/>
    <mergeCell ref="D50:E50"/>
    <mergeCell ref="G10:J10"/>
    <mergeCell ref="M31:O31"/>
    <mergeCell ref="M33:O33"/>
    <mergeCell ref="J33:L33"/>
    <mergeCell ref="G14:J14"/>
    <mergeCell ref="K14:L14"/>
    <mergeCell ref="G11:J11"/>
    <mergeCell ref="B40:E40"/>
    <mergeCell ref="B38:E38"/>
    <mergeCell ref="M29:O29"/>
    <mergeCell ref="E18:F18"/>
    <mergeCell ref="F46:G46"/>
    <mergeCell ref="F48:G48"/>
    <mergeCell ref="F44:G44"/>
    <mergeCell ref="M10:N13"/>
    <mergeCell ref="O10:P12"/>
    <mergeCell ref="B10:D12"/>
    <mergeCell ref="E14:F16"/>
    <mergeCell ref="B14:D16"/>
    <mergeCell ref="O38:P38"/>
    <mergeCell ref="X66:X67"/>
    <mergeCell ref="O119:P119"/>
    <mergeCell ref="O121:P121"/>
    <mergeCell ref="M122:N122"/>
    <mergeCell ref="O122:P122"/>
    <mergeCell ref="O110:P110"/>
    <mergeCell ref="O112:P112"/>
    <mergeCell ref="O114:P114"/>
    <mergeCell ref="O115:P115"/>
    <mergeCell ref="O116:P116"/>
    <mergeCell ref="O113:P113"/>
    <mergeCell ref="T66:V66"/>
    <mergeCell ref="M72:N72"/>
    <mergeCell ref="M73:N73"/>
    <mergeCell ref="Q66:Q67"/>
    <mergeCell ref="M88:N88"/>
    <mergeCell ref="M82:N82"/>
    <mergeCell ref="O117:P117"/>
    <mergeCell ref="O111:P111"/>
    <mergeCell ref="M100:N100"/>
    <mergeCell ref="M85:N85"/>
    <mergeCell ref="M99:N99"/>
    <mergeCell ref="O83:P83"/>
    <mergeCell ref="M81:N81"/>
    <mergeCell ref="O144:P144"/>
    <mergeCell ref="O147:P147"/>
    <mergeCell ref="AC360:AC365"/>
    <mergeCell ref="AC354:AC359"/>
    <mergeCell ref="AC334:AC345"/>
    <mergeCell ref="AC346:AC353"/>
    <mergeCell ref="O292:P292"/>
    <mergeCell ref="AC293:AC333"/>
    <mergeCell ref="O150:P150"/>
    <mergeCell ref="O154:P154"/>
    <mergeCell ref="O159:P159"/>
    <mergeCell ref="O352:P352"/>
    <mergeCell ref="O344:P344"/>
    <mergeCell ref="O339:P339"/>
    <mergeCell ref="O326:P326"/>
    <mergeCell ref="O311:P311"/>
    <mergeCell ref="O301:P301"/>
    <mergeCell ref="N285:P285"/>
    <mergeCell ref="O205:P205"/>
    <mergeCell ref="O201:P201"/>
    <mergeCell ref="M226:N226"/>
    <mergeCell ref="J208:N208"/>
    <mergeCell ref="M227:N227"/>
    <mergeCell ref="M153:N153"/>
    <mergeCell ref="O153:P153"/>
    <mergeCell ref="M186:N186"/>
    <mergeCell ref="O193:P193"/>
    <mergeCell ref="O194:P194"/>
    <mergeCell ref="O204:P204"/>
    <mergeCell ref="O196:P196"/>
    <mergeCell ref="O197:P197"/>
    <mergeCell ref="O203:P203"/>
    <mergeCell ref="O206:P206"/>
    <mergeCell ref="M192:N192"/>
    <mergeCell ref="O192:P192"/>
    <mergeCell ref="O200:P200"/>
    <mergeCell ref="O199:P199"/>
    <mergeCell ref="O183:P183"/>
    <mergeCell ref="O195:P195"/>
    <mergeCell ref="O158:P158"/>
    <mergeCell ref="O190:P190"/>
    <mergeCell ref="O191:P191"/>
    <mergeCell ref="M184:N184"/>
    <mergeCell ref="M182:N182"/>
    <mergeCell ref="M183:N183"/>
    <mergeCell ref="M194:N194"/>
    <mergeCell ref="O162:P162"/>
    <mergeCell ref="O167:P167"/>
    <mergeCell ref="B287:G287"/>
    <mergeCell ref="H287:I287"/>
    <mergeCell ref="J287:N287"/>
    <mergeCell ref="B136:B142"/>
    <mergeCell ref="B184:B196"/>
    <mergeCell ref="M140:N140"/>
    <mergeCell ref="M154:N154"/>
    <mergeCell ref="M155:N155"/>
    <mergeCell ref="M177:N177"/>
    <mergeCell ref="M178:N178"/>
    <mergeCell ref="C189:D189"/>
    <mergeCell ref="C191:D191"/>
    <mergeCell ref="C193:D193"/>
    <mergeCell ref="M176:N176"/>
    <mergeCell ref="M164:N164"/>
    <mergeCell ref="M165:N165"/>
    <mergeCell ref="E275:F275"/>
    <mergeCell ref="C196:E196"/>
    <mergeCell ref="G275:H275"/>
    <mergeCell ref="I275:J275"/>
    <mergeCell ref="K275:L275"/>
    <mergeCell ref="C195:D195"/>
    <mergeCell ref="E190:F190"/>
    <mergeCell ref="M190:N190"/>
  </mergeCells>
  <conditionalFormatting sqref="O205:P205 O203:P203 O184:P184 O174:P174 O145:P145 O142:P143 O140:P140 O138:P138 O136:P136 O134:P134 O126:P126 O68:P68 O100:P100 O147:P148 O150:P152 O154:P158 O160:P164 O166:P168 O170:P172">
    <cfRule type="cellIs" dxfId="99" priority="33" operator="equal">
      <formula>0</formula>
    </cfRule>
  </conditionalFormatting>
  <conditionalFormatting sqref="M68:N68 M106:N106 M130:N130 M134:N134 M136:N136 M140:N140 M142:N143 M145:N145 M172:N172 M174:N174 M184:N184 M188:N188 M194:N194 M198:N198 M200:N200 M203:N203 M132:N132">
    <cfRule type="cellIs" dxfId="98" priority="32" operator="equal">
      <formula>0</formula>
    </cfRule>
  </conditionalFormatting>
  <conditionalFormatting sqref="O128:P128">
    <cfRule type="cellIs" dxfId="97" priority="31" operator="equal">
      <formula>0</formula>
    </cfRule>
  </conditionalFormatting>
  <conditionalFormatting sqref="M192:N192">
    <cfRule type="cellIs" dxfId="96" priority="30" operator="equal">
      <formula>0</formula>
    </cfRule>
  </conditionalFormatting>
  <conditionalFormatting sqref="O70:P70 O72:P72 O74:P74 O76:P76 O78:P78 O80:P80 O82:P82">
    <cfRule type="cellIs" dxfId="95" priority="29" operator="equal">
      <formula>0</formula>
    </cfRule>
  </conditionalFormatting>
  <conditionalFormatting sqref="M70:N70 M72:N72 M74:N74 M76:N76 M78:N78 M80:N80 M82:N84">
    <cfRule type="cellIs" dxfId="94" priority="28" operator="equal">
      <formula>0</formula>
    </cfRule>
  </conditionalFormatting>
  <conditionalFormatting sqref="O84:P84">
    <cfRule type="cellIs" dxfId="93" priority="27" operator="equal">
      <formula>0</formula>
    </cfRule>
  </conditionalFormatting>
  <conditionalFormatting sqref="O102:P102">
    <cfRule type="cellIs" dxfId="92" priority="25" operator="equal">
      <formula>0</formula>
    </cfRule>
  </conditionalFormatting>
  <conditionalFormatting sqref="O88:P88">
    <cfRule type="cellIs" dxfId="91" priority="23" operator="equal">
      <formula>0</formula>
    </cfRule>
  </conditionalFormatting>
  <conditionalFormatting sqref="O90:P90">
    <cfRule type="cellIs" dxfId="90" priority="21" operator="equal">
      <formula>0</formula>
    </cfRule>
  </conditionalFormatting>
  <conditionalFormatting sqref="O92:P92">
    <cfRule type="cellIs" dxfId="89" priority="19" operator="equal">
      <formula>0</formula>
    </cfRule>
  </conditionalFormatting>
  <conditionalFormatting sqref="O94:P94">
    <cfRule type="cellIs" dxfId="88" priority="17" operator="equal">
      <formula>0</formula>
    </cfRule>
  </conditionalFormatting>
  <conditionalFormatting sqref="O96:P96">
    <cfRule type="cellIs" dxfId="87" priority="15" operator="equal">
      <formula>0</formula>
    </cfRule>
  </conditionalFormatting>
  <conditionalFormatting sqref="O98:P98">
    <cfRule type="cellIs" dxfId="86" priority="13" operator="equal">
      <formula>0</formula>
    </cfRule>
  </conditionalFormatting>
  <conditionalFormatting sqref="M86:N86">
    <cfRule type="cellIs" dxfId="85" priority="10" operator="equal">
      <formula>0</formula>
    </cfRule>
  </conditionalFormatting>
  <conditionalFormatting sqref="O86:P86">
    <cfRule type="cellIs" dxfId="84" priority="11" operator="equal">
      <formula>0</formula>
    </cfRule>
  </conditionalFormatting>
  <conditionalFormatting sqref="M108:N108">
    <cfRule type="cellIs" dxfId="83" priority="9" operator="equal">
      <formula>0</formula>
    </cfRule>
  </conditionalFormatting>
  <conditionalFormatting sqref="M122:N122 M120:N120">
    <cfRule type="cellIs" dxfId="82" priority="8" operator="equal">
      <formula>0</formula>
    </cfRule>
  </conditionalFormatting>
  <conditionalFormatting sqref="M124:N124">
    <cfRule type="cellIs" dxfId="81" priority="7" operator="equal">
      <formula>0</formula>
    </cfRule>
  </conditionalFormatting>
  <conditionalFormatting sqref="M88:N88 M90:N90 M92:N92 M94:N94 M96:N96 M98:N98 M100:N102">
    <cfRule type="cellIs" dxfId="80" priority="2" operator="equal">
      <formula>0</formula>
    </cfRule>
  </conditionalFormatting>
  <dataValidations disablePrompts="1" count="1">
    <dataValidation type="list" allowBlank="1" showInputMessage="1" showErrorMessage="1" sqref="L317:L318 L321:L322 L346:L347 J176 H198 H200 H203 H205">
      <formula1>Oui_Non</formula1>
    </dataValidation>
  </dataValidations>
  <pageMargins left="0.23622047244094491" right="0.23622047244094491" top="0.74803149606299213" bottom="0.74803149606299213" header="0.31496062992125984" footer="0.31496062992125984"/>
  <pageSetup paperSize="8" scale="84" fitToHeight="0" orientation="portrait" r:id="rId1"/>
  <rowBreaks count="3" manualBreakCount="3">
    <brk id="64" min="1" max="15" man="1"/>
    <brk id="206" min="1" max="15" man="1"/>
    <brk id="285" min="1" max="15" man="1"/>
  </rowBreaks>
  <ignoredErrors>
    <ignoredError sqref="I268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3" r:id="rId4" name="Button 109">
              <controlPr defaultSize="0" print="0" autoFill="0" autoPict="0" macro="[0]!ThisWorkbook.rotation">
                <anchor moveWithCells="1" sizeWithCells="1">
                  <from>
                    <xdr:col>16</xdr:col>
                    <xdr:colOff>666750</xdr:colOff>
                    <xdr:row>55</xdr:row>
                    <xdr:rowOff>19050</xdr:rowOff>
                  </from>
                  <to>
                    <xdr:col>18</xdr:col>
                    <xdr:colOff>66675</xdr:colOff>
                    <xdr:row>56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FN375"/>
  <sheetViews>
    <sheetView view="pageBreakPreview" topLeftCell="A32" zoomScaleNormal="100" zoomScaleSheetLayoutView="100" workbookViewId="0">
      <selection activeCell="E10" sqref="E10:F12"/>
    </sheetView>
  </sheetViews>
  <sheetFormatPr baseColWidth="10" defaultRowHeight="15" x14ac:dyDescent="0.25"/>
  <cols>
    <col min="1" max="1" width="5.140625" style="28" customWidth="1"/>
    <col min="2" max="2" width="8.85546875" style="4" customWidth="1"/>
    <col min="3" max="3" width="11.42578125" style="4"/>
    <col min="4" max="4" width="7.42578125" style="4" customWidth="1"/>
    <col min="5" max="6" width="11.42578125" style="4"/>
    <col min="7" max="7" width="9.7109375" style="4" customWidth="1"/>
    <col min="8" max="8" width="12.5703125" style="4" customWidth="1"/>
    <col min="9" max="9" width="12.85546875" style="4" customWidth="1"/>
    <col min="10" max="10" width="13.28515625" style="4" customWidth="1"/>
    <col min="11" max="11" width="11.42578125" style="4" customWidth="1"/>
    <col min="12" max="12" width="5.85546875" style="4" customWidth="1"/>
    <col min="13" max="13" width="9.85546875" style="4" customWidth="1"/>
    <col min="14" max="14" width="10.5703125" style="4" customWidth="1"/>
    <col min="15" max="15" width="15.5703125" style="4" customWidth="1"/>
    <col min="16" max="16" width="16.7109375" style="4" customWidth="1"/>
    <col min="17" max="17" width="16.140625" style="4" customWidth="1"/>
    <col min="18" max="18" width="14.140625" style="4" customWidth="1"/>
    <col min="19" max="19" width="11.42578125" style="4"/>
    <col min="20" max="20" width="42.5703125" style="4" customWidth="1"/>
    <col min="21" max="21" width="12.7109375" style="4" customWidth="1"/>
    <col min="22" max="22" width="12.85546875" style="4" customWidth="1"/>
    <col min="23" max="27" width="11.42578125" style="4"/>
    <col min="28" max="31" width="17.140625" style="4" customWidth="1"/>
    <col min="32" max="16384" width="11.42578125" style="4"/>
  </cols>
  <sheetData>
    <row r="1" spans="2:170" x14ac:dyDescent="0.25"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</row>
    <row r="2" spans="2:170" ht="18.75" x14ac:dyDescent="0.25">
      <c r="C2" s="630"/>
      <c r="D2" s="630"/>
      <c r="E2" s="630"/>
      <c r="F2" s="1075" t="s">
        <v>259</v>
      </c>
      <c r="G2" s="1075"/>
      <c r="H2" s="1075"/>
      <c r="I2" s="1075"/>
      <c r="J2" s="1075"/>
      <c r="K2" s="1075"/>
      <c r="L2" s="1075"/>
      <c r="M2" s="1075"/>
      <c r="N2" s="1075"/>
      <c r="O2" s="1075"/>
      <c r="P2" s="1075"/>
    </row>
    <row r="3" spans="2:170" x14ac:dyDescent="0.25">
      <c r="C3" s="630"/>
      <c r="D3" s="630"/>
      <c r="E3" s="630"/>
      <c r="F3" s="630"/>
      <c r="G3" s="630"/>
      <c r="H3" s="630"/>
      <c r="I3" s="630"/>
      <c r="J3" s="630"/>
      <c r="K3" s="630"/>
      <c r="L3" s="630"/>
      <c r="M3" s="630"/>
      <c r="N3" s="630"/>
      <c r="O3" s="630"/>
      <c r="P3" s="630"/>
    </row>
    <row r="4" spans="2:170" x14ac:dyDescent="0.25">
      <c r="C4" s="630"/>
      <c r="D4" s="630"/>
      <c r="E4" s="630"/>
      <c r="F4" s="630"/>
      <c r="G4" s="630"/>
      <c r="H4" s="630"/>
      <c r="I4" s="630"/>
      <c r="J4" s="630"/>
      <c r="K4" s="630"/>
      <c r="L4" s="630"/>
      <c r="M4" s="630"/>
      <c r="N4" s="630"/>
      <c r="O4" s="630"/>
      <c r="P4" s="630"/>
    </row>
    <row r="5" spans="2:170" x14ac:dyDescent="0.25">
      <c r="C5" s="630"/>
      <c r="D5" s="630"/>
      <c r="E5" s="630"/>
      <c r="F5" s="630"/>
      <c r="G5" s="630"/>
      <c r="H5" s="630"/>
      <c r="I5" s="630"/>
      <c r="J5" s="630"/>
      <c r="K5" s="630"/>
      <c r="L5" s="630"/>
      <c r="M5" s="630"/>
      <c r="N5" s="630"/>
      <c r="O5" s="630"/>
      <c r="P5" s="630"/>
    </row>
    <row r="6" spans="2:170" ht="20.25" customHeight="1" x14ac:dyDescent="0.25">
      <c r="C6" s="630"/>
      <c r="D6" s="630"/>
      <c r="E6" s="630"/>
      <c r="F6" s="630"/>
      <c r="G6" s="1094" t="s">
        <v>539</v>
      </c>
      <c r="H6" s="1094"/>
      <c r="I6" s="1155" t="s">
        <v>540</v>
      </c>
      <c r="J6" s="1155"/>
      <c r="K6" s="1155"/>
      <c r="L6" s="1155"/>
      <c r="M6" s="630"/>
      <c r="N6" s="630"/>
      <c r="O6" s="630"/>
      <c r="P6" s="630"/>
    </row>
    <row r="7" spans="2:170" x14ac:dyDescent="0.25">
      <c r="C7" s="630"/>
      <c r="D7" s="630"/>
      <c r="E7" s="630"/>
      <c r="F7" s="630"/>
      <c r="G7" s="630"/>
      <c r="H7" s="630"/>
      <c r="I7" s="630"/>
      <c r="J7" s="630"/>
      <c r="K7" s="630"/>
      <c r="L7" s="630"/>
      <c r="M7" s="630"/>
      <c r="N7" s="630"/>
      <c r="O7" s="630"/>
      <c r="P7" s="630"/>
    </row>
    <row r="8" spans="2:170" ht="15.75" thickBot="1" x14ac:dyDescent="0.3">
      <c r="C8" s="630"/>
      <c r="D8" s="630"/>
      <c r="E8" s="630"/>
      <c r="F8" s="630"/>
      <c r="G8" s="630"/>
      <c r="H8" s="630"/>
      <c r="I8" s="630"/>
      <c r="J8" s="630"/>
      <c r="K8" s="630"/>
      <c r="L8" s="630"/>
      <c r="M8" s="630"/>
      <c r="N8" s="630"/>
      <c r="O8" s="630"/>
      <c r="P8" s="630"/>
      <c r="FN8" s="4" t="s">
        <v>258</v>
      </c>
    </row>
    <row r="9" spans="2:170" ht="31.5" customHeight="1" thickBot="1" x14ac:dyDescent="0.3">
      <c r="B9" s="1058" t="s">
        <v>0</v>
      </c>
      <c r="C9" s="1059"/>
      <c r="D9" s="1059"/>
      <c r="E9" s="1059"/>
      <c r="F9" s="1060"/>
      <c r="G9" s="1058" t="s">
        <v>1</v>
      </c>
      <c r="H9" s="1059"/>
      <c r="I9" s="1059"/>
      <c r="J9" s="1059"/>
      <c r="K9" s="1059"/>
      <c r="L9" s="1060"/>
      <c r="M9" s="1058" t="s">
        <v>2</v>
      </c>
      <c r="N9" s="1059"/>
      <c r="O9" s="1059"/>
      <c r="P9" s="1060"/>
    </row>
    <row r="10" spans="2:170" ht="15" customHeight="1" x14ac:dyDescent="0.25">
      <c r="B10" s="976" t="s">
        <v>342</v>
      </c>
      <c r="C10" s="977"/>
      <c r="D10" s="977"/>
      <c r="E10" s="952" t="s">
        <v>535</v>
      </c>
      <c r="F10" s="953"/>
      <c r="G10" s="960" t="s">
        <v>265</v>
      </c>
      <c r="H10" s="961"/>
      <c r="I10" s="961"/>
      <c r="J10" s="961"/>
      <c r="K10" s="1078">
        <v>1</v>
      </c>
      <c r="L10" s="1079"/>
      <c r="M10" s="976" t="s">
        <v>69</v>
      </c>
      <c r="N10" s="977"/>
      <c r="O10" s="978">
        <f>O212</f>
        <v>7.6</v>
      </c>
      <c r="P10" s="979"/>
    </row>
    <row r="11" spans="2:170" ht="5.25" customHeight="1" x14ac:dyDescent="0.25">
      <c r="B11" s="965"/>
      <c r="C11" s="966"/>
      <c r="D11" s="966"/>
      <c r="E11" s="954"/>
      <c r="F11" s="955"/>
      <c r="G11" s="969"/>
      <c r="H11" s="970"/>
      <c r="I11" s="970"/>
      <c r="J11" s="970"/>
      <c r="K11" s="20"/>
      <c r="L11" s="21"/>
      <c r="M11" s="965"/>
      <c r="N11" s="966"/>
      <c r="O11" s="980"/>
      <c r="P11" s="981"/>
    </row>
    <row r="12" spans="2:170" ht="15" customHeight="1" x14ac:dyDescent="0.25">
      <c r="B12" s="965"/>
      <c r="C12" s="966"/>
      <c r="D12" s="966"/>
      <c r="E12" s="954"/>
      <c r="F12" s="955"/>
      <c r="G12" s="1038" t="s">
        <v>3</v>
      </c>
      <c r="H12" s="1039"/>
      <c r="I12" s="1039"/>
      <c r="J12" s="1039"/>
      <c r="K12" s="1142">
        <v>8</v>
      </c>
      <c r="L12" s="1143"/>
      <c r="M12" s="965"/>
      <c r="N12" s="966"/>
      <c r="O12" s="980"/>
      <c r="P12" s="981"/>
    </row>
    <row r="13" spans="2:170" ht="5.25" customHeight="1" x14ac:dyDescent="0.25">
      <c r="B13" s="1102"/>
      <c r="C13" s="1103"/>
      <c r="D13" s="1103"/>
      <c r="E13" s="966"/>
      <c r="F13" s="966"/>
      <c r="G13" s="969"/>
      <c r="H13" s="970"/>
      <c r="I13" s="970"/>
      <c r="J13" s="970"/>
      <c r="K13" s="20"/>
      <c r="L13" s="21"/>
      <c r="M13" s="965"/>
      <c r="N13" s="966"/>
      <c r="O13" s="329"/>
      <c r="P13" s="330"/>
    </row>
    <row r="14" spans="2:170" ht="15" customHeight="1" x14ac:dyDescent="0.25">
      <c r="B14" s="965" t="s">
        <v>473</v>
      </c>
      <c r="C14" s="966"/>
      <c r="D14" s="966"/>
      <c r="E14" s="982">
        <f ca="1">TODAY()</f>
        <v>42865</v>
      </c>
      <c r="F14" s="983"/>
      <c r="G14" s="965" t="s">
        <v>5</v>
      </c>
      <c r="H14" s="966"/>
      <c r="I14" s="966"/>
      <c r="J14" s="966"/>
      <c r="K14" s="967">
        <v>95</v>
      </c>
      <c r="L14" s="968"/>
      <c r="M14" s="58"/>
      <c r="N14" s="59"/>
      <c r="O14" s="59"/>
      <c r="P14" s="457"/>
    </row>
    <row r="15" spans="2:170" ht="5.25" customHeight="1" x14ac:dyDescent="0.25">
      <c r="B15" s="965"/>
      <c r="C15" s="966"/>
      <c r="D15" s="966"/>
      <c r="E15" s="984"/>
      <c r="F15" s="983"/>
      <c r="G15" s="969"/>
      <c r="H15" s="970"/>
      <c r="I15" s="970"/>
      <c r="J15" s="970"/>
      <c r="K15" s="20"/>
      <c r="L15" s="21"/>
      <c r="M15" s="114"/>
      <c r="N15" s="112"/>
      <c r="O15" s="112"/>
      <c r="P15" s="457"/>
      <c r="Q15" s="59"/>
    </row>
    <row r="16" spans="2:170" ht="15.75" x14ac:dyDescent="0.25">
      <c r="B16" s="965"/>
      <c r="C16" s="966"/>
      <c r="D16" s="966"/>
      <c r="E16" s="984"/>
      <c r="F16" s="983"/>
      <c r="G16" s="965" t="s">
        <v>161</v>
      </c>
      <c r="H16" s="966"/>
      <c r="I16" s="966"/>
      <c r="J16" s="966"/>
      <c r="K16" s="1076" t="s">
        <v>258</v>
      </c>
      <c r="L16" s="1077"/>
      <c r="M16" s="1038" t="s">
        <v>6</v>
      </c>
      <c r="N16" s="1039"/>
      <c r="O16" s="980">
        <f>O214</f>
        <v>7.5693009259259263</v>
      </c>
      <c r="P16" s="981"/>
    </row>
    <row r="17" spans="2:17" ht="5.25" customHeight="1" x14ac:dyDescent="0.25">
      <c r="B17" s="1102"/>
      <c r="C17" s="1103"/>
      <c r="D17" s="1103"/>
      <c r="E17" s="966"/>
      <c r="F17" s="966"/>
      <c r="G17" s="969"/>
      <c r="H17" s="970"/>
      <c r="I17" s="970"/>
      <c r="J17" s="970"/>
      <c r="K17" s="20"/>
      <c r="L17" s="21"/>
      <c r="M17" s="1038"/>
      <c r="N17" s="1039"/>
      <c r="O17" s="980"/>
      <c r="P17" s="981"/>
    </row>
    <row r="18" spans="2:17" ht="15.75" customHeight="1" thickBot="1" x14ac:dyDescent="0.3">
      <c r="B18" s="1112"/>
      <c r="C18" s="1113"/>
      <c r="D18" s="1113"/>
      <c r="E18" s="974"/>
      <c r="F18" s="974"/>
      <c r="G18" s="1112" t="s">
        <v>266</v>
      </c>
      <c r="H18" s="1113"/>
      <c r="I18" s="1113"/>
      <c r="J18" s="1113"/>
      <c r="K18" s="1082" t="s">
        <v>258</v>
      </c>
      <c r="L18" s="1083"/>
      <c r="M18" s="1126"/>
      <c r="N18" s="1127"/>
      <c r="O18" s="1124"/>
      <c r="P18" s="1125"/>
    </row>
    <row r="19" spans="2:17" ht="101.25" customHeight="1" thickBot="1" x14ac:dyDescent="0.3">
      <c r="C19" s="630"/>
      <c r="D19" s="630"/>
      <c r="E19" s="630"/>
      <c r="F19" s="630"/>
      <c r="G19" s="630"/>
      <c r="H19" s="630"/>
      <c r="I19" s="630"/>
      <c r="J19" s="630"/>
      <c r="K19" s="630"/>
      <c r="L19" s="630"/>
      <c r="M19" s="630"/>
      <c r="N19" s="630"/>
      <c r="O19" s="630"/>
      <c r="P19" s="630"/>
      <c r="Q19" s="6"/>
    </row>
    <row r="20" spans="2:17" ht="29.25" customHeight="1" thickBot="1" x14ac:dyDescent="0.3">
      <c r="B20" s="1144" t="s">
        <v>8</v>
      </c>
      <c r="C20" s="1145"/>
      <c r="D20" s="1145"/>
      <c r="E20" s="1145"/>
      <c r="F20" s="1145"/>
      <c r="G20" s="1145"/>
      <c r="H20" s="1145"/>
      <c r="I20" s="1145"/>
      <c r="J20" s="1145"/>
      <c r="K20" s="1145"/>
      <c r="L20" s="1145"/>
      <c r="M20" s="1145"/>
      <c r="N20" s="1145"/>
      <c r="O20" s="1145"/>
      <c r="P20" s="1146"/>
    </row>
    <row r="21" spans="2:17" x14ac:dyDescent="0.25">
      <c r="B21" s="1110"/>
      <c r="C21" s="1111"/>
      <c r="D21" s="5"/>
      <c r="E21" s="1087" t="s">
        <v>13</v>
      </c>
      <c r="F21" s="1087"/>
      <c r="G21" s="5"/>
      <c r="H21" s="1087" t="s">
        <v>12</v>
      </c>
      <c r="I21" s="1088"/>
      <c r="J21" s="650"/>
      <c r="K21" s="650"/>
      <c r="L21" s="650"/>
      <c r="M21" s="650"/>
      <c r="N21" s="650"/>
      <c r="O21" s="650"/>
      <c r="P21" s="27"/>
    </row>
    <row r="22" spans="2:17" ht="5.25" customHeight="1" x14ac:dyDescent="0.25">
      <c r="B22" s="17"/>
      <c r="C22" s="642"/>
      <c r="D22" s="642"/>
      <c r="E22" s="642"/>
      <c r="F22" s="634"/>
      <c r="G22" s="634"/>
      <c r="H22" s="630"/>
      <c r="I22" s="10"/>
      <c r="J22" s="630"/>
      <c r="K22" s="20"/>
      <c r="L22" s="20"/>
      <c r="M22" s="22"/>
      <c r="N22" s="22"/>
      <c r="O22" s="22"/>
      <c r="P22" s="7"/>
    </row>
    <row r="23" spans="2:17" ht="16.5" hidden="1" customHeight="1" x14ac:dyDescent="0.25">
      <c r="B23" s="17"/>
      <c r="C23" s="642"/>
      <c r="D23" s="642"/>
      <c r="E23" s="642"/>
      <c r="F23" s="634"/>
      <c r="G23" s="634"/>
      <c r="H23" s="630"/>
      <c r="I23" s="10"/>
      <c r="J23" s="630"/>
      <c r="K23" s="20"/>
      <c r="L23" s="20"/>
      <c r="M23" s="22"/>
      <c r="N23" s="22"/>
      <c r="O23" s="22"/>
      <c r="P23" s="7"/>
    </row>
    <row r="24" spans="2:17" ht="16.5" hidden="1" customHeight="1" x14ac:dyDescent="0.25">
      <c r="B24" s="17"/>
      <c r="C24" s="642"/>
      <c r="D24" s="642"/>
      <c r="E24" s="642"/>
      <c r="F24" s="634"/>
      <c r="G24" s="634"/>
      <c r="H24" s="630"/>
      <c r="I24" s="10"/>
      <c r="J24" s="630"/>
      <c r="K24" s="20"/>
      <c r="L24" s="20"/>
      <c r="M24" s="22"/>
      <c r="N24" s="22"/>
      <c r="O24" s="22"/>
      <c r="P24" s="7"/>
    </row>
    <row r="25" spans="2:17" ht="16.5" hidden="1" customHeight="1" x14ac:dyDescent="0.25">
      <c r="B25" s="17"/>
      <c r="C25" s="642"/>
      <c r="D25" s="642"/>
      <c r="E25" s="642"/>
      <c r="F25" s="634"/>
      <c r="G25" s="634"/>
      <c r="H25" s="630"/>
      <c r="I25" s="10"/>
      <c r="J25" s="630"/>
      <c r="K25" s="20"/>
      <c r="L25" s="20"/>
      <c r="M25" s="22"/>
      <c r="N25" s="22"/>
      <c r="O25" s="22"/>
      <c r="P25" s="7"/>
    </row>
    <row r="26" spans="2:17" ht="17.25" customHeight="1" x14ac:dyDescent="0.25">
      <c r="B26" s="1099" t="s">
        <v>11</v>
      </c>
      <c r="C26" s="1093"/>
      <c r="D26" s="1093"/>
      <c r="E26" s="1084">
        <f>H68+H70+H72+H74+H76+H78+H80+H82+H84+H86+H88+H90+H92+H94+H96+H98+H100+H102</f>
        <v>1000</v>
      </c>
      <c r="F26" s="1084"/>
      <c r="G26" s="1"/>
      <c r="H26" s="1089">
        <f>IF(H59&gt;0,E26/H59,0)</f>
        <v>27.777777777777779</v>
      </c>
      <c r="I26" s="1090"/>
      <c r="J26" s="1099" t="s">
        <v>17</v>
      </c>
      <c r="K26" s="1093"/>
      <c r="L26" s="1093"/>
      <c r="M26" s="1098">
        <f>H59</f>
        <v>36</v>
      </c>
      <c r="N26" s="1098"/>
      <c r="O26" s="1098"/>
      <c r="P26" s="7"/>
    </row>
    <row r="27" spans="2:17" ht="17.25" customHeight="1" x14ac:dyDescent="0.25">
      <c r="B27" s="1099"/>
      <c r="C27" s="1093"/>
      <c r="D27" s="1093"/>
      <c r="E27" s="1095">
        <f>I68+I70+I72+I74+I76+I78+I80+I82+I84+I86+I88+I90+I92+I94+I96+I98+I100+I102</f>
        <v>3000</v>
      </c>
      <c r="F27" s="1095"/>
      <c r="G27" s="1"/>
      <c r="H27" s="1096">
        <f>IF(H59&gt;0,E27/H59,0)</f>
        <v>83.333333333333329</v>
      </c>
      <c r="I27" s="1097"/>
      <c r="J27" s="1099"/>
      <c r="K27" s="1093"/>
      <c r="L27" s="1093"/>
      <c r="M27" s="1098"/>
      <c r="N27" s="1098"/>
      <c r="O27" s="1098"/>
      <c r="P27" s="7"/>
    </row>
    <row r="28" spans="2:17" ht="5.25" customHeight="1" x14ac:dyDescent="0.25">
      <c r="B28" s="17"/>
      <c r="C28" s="642"/>
      <c r="D28" s="642"/>
      <c r="E28" s="642"/>
      <c r="F28" s="634"/>
      <c r="G28" s="634"/>
      <c r="H28" s="630"/>
      <c r="I28" s="10"/>
      <c r="J28" s="630"/>
      <c r="K28" s="20"/>
      <c r="L28" s="20"/>
      <c r="M28" s="22"/>
      <c r="N28" s="22"/>
      <c r="O28" s="22"/>
      <c r="P28" s="7"/>
    </row>
    <row r="29" spans="2:17" ht="17.25" x14ac:dyDescent="0.3">
      <c r="B29" s="1179" t="s">
        <v>10</v>
      </c>
      <c r="C29" s="1180"/>
      <c r="D29" s="1180"/>
      <c r="E29" s="1085">
        <f>H128+H126+H140</f>
        <v>0</v>
      </c>
      <c r="F29" s="1085"/>
      <c r="G29" s="6"/>
      <c r="H29" s="1091">
        <f>(E29/H59)</f>
        <v>0</v>
      </c>
      <c r="I29" s="1092"/>
      <c r="J29" s="1093" t="s">
        <v>15</v>
      </c>
      <c r="K29" s="1093"/>
      <c r="L29" s="1093"/>
      <c r="M29" s="973">
        <f>IF(I285&gt;0,K285/I285,0)</f>
        <v>5.3951360359022589</v>
      </c>
      <c r="N29" s="973"/>
      <c r="O29" s="973"/>
      <c r="P29" s="7"/>
    </row>
    <row r="30" spans="2:17" ht="5.25" customHeight="1" x14ac:dyDescent="0.25">
      <c r="B30" s="17"/>
      <c r="C30" s="642"/>
      <c r="D30" s="642"/>
      <c r="E30" s="642"/>
      <c r="F30" s="634"/>
      <c r="G30" s="634"/>
      <c r="H30" s="630"/>
      <c r="I30" s="10"/>
      <c r="J30" s="630"/>
      <c r="K30" s="20"/>
      <c r="L30" s="20"/>
      <c r="M30" s="22"/>
      <c r="N30" s="22"/>
      <c r="O30" s="22"/>
      <c r="P30" s="7"/>
    </row>
    <row r="31" spans="2:17" ht="17.25" x14ac:dyDescent="0.3">
      <c r="B31" s="1179" t="s">
        <v>9</v>
      </c>
      <c r="C31" s="1180"/>
      <c r="D31" s="1180"/>
      <c r="E31" s="1085">
        <f>H143+H147+H145</f>
        <v>0</v>
      </c>
      <c r="F31" s="1085"/>
      <c r="G31" s="6"/>
      <c r="H31" s="1091">
        <f>IF(H59&gt;0,E31/H59,0)</f>
        <v>0</v>
      </c>
      <c r="I31" s="1092"/>
      <c r="J31" s="1093" t="s">
        <v>16</v>
      </c>
      <c r="K31" s="1093"/>
      <c r="L31" s="1093"/>
      <c r="M31" s="962">
        <f>I352</f>
        <v>18</v>
      </c>
      <c r="N31" s="962"/>
      <c r="O31" s="962"/>
      <c r="P31" s="7"/>
    </row>
    <row r="32" spans="2:17" ht="5.25" customHeight="1" x14ac:dyDescent="0.25">
      <c r="B32" s="17"/>
      <c r="C32" s="642"/>
      <c r="D32" s="642"/>
      <c r="E32" s="642"/>
      <c r="F32" s="634"/>
      <c r="G32" s="634"/>
      <c r="H32" s="630"/>
      <c r="I32" s="10"/>
      <c r="J32" s="630"/>
      <c r="K32" s="20"/>
      <c r="L32" s="20"/>
      <c r="M32" s="22"/>
      <c r="N32" s="22"/>
      <c r="O32" s="22"/>
      <c r="P32" s="7"/>
    </row>
    <row r="33" spans="2:16" ht="18" thickBot="1" x14ac:dyDescent="0.35">
      <c r="B33" s="1177" t="s">
        <v>162</v>
      </c>
      <c r="C33" s="1178"/>
      <c r="D33" s="1178"/>
      <c r="E33" s="1086">
        <f>H150+H154+H160+H166</f>
        <v>2000</v>
      </c>
      <c r="F33" s="1086"/>
      <c r="G33" s="8"/>
      <c r="H33" s="1080">
        <f>IF(H59&gt;0,E33/H59,0)</f>
        <v>55.555555555555557</v>
      </c>
      <c r="I33" s="1081"/>
      <c r="J33" s="964" t="s">
        <v>14</v>
      </c>
      <c r="K33" s="964"/>
      <c r="L33" s="964"/>
      <c r="M33" s="963">
        <f>N352</f>
        <v>5961.6</v>
      </c>
      <c r="N33" s="963"/>
      <c r="O33" s="963"/>
      <c r="P33" s="9"/>
    </row>
    <row r="34" spans="2:16" ht="101.25" customHeight="1" thickBot="1" x14ac:dyDescent="0.3">
      <c r="C34" s="630"/>
      <c r="D34" s="630"/>
      <c r="E34" s="630"/>
      <c r="F34" s="630"/>
      <c r="G34" s="630"/>
      <c r="H34" s="630"/>
      <c r="I34" s="630"/>
      <c r="J34" s="630"/>
      <c r="K34" s="630"/>
      <c r="L34" s="630"/>
      <c r="M34" s="630"/>
      <c r="N34" s="630"/>
      <c r="O34" s="630"/>
      <c r="P34" s="630"/>
    </row>
    <row r="35" spans="2:16" ht="41.25" customHeight="1" thickBot="1" x14ac:dyDescent="0.3">
      <c r="B35" s="1106" t="s">
        <v>20</v>
      </c>
      <c r="C35" s="1107"/>
      <c r="D35" s="1107"/>
      <c r="E35" s="1107"/>
      <c r="F35" s="1107"/>
      <c r="G35" s="1107"/>
      <c r="H35" s="1107"/>
      <c r="I35" s="1108"/>
      <c r="J35" s="1144" t="s">
        <v>31</v>
      </c>
      <c r="K35" s="1145"/>
      <c r="L35" s="1145"/>
      <c r="M35" s="1145"/>
      <c r="N35" s="1145"/>
      <c r="O35" s="1145"/>
      <c r="P35" s="1146"/>
    </row>
    <row r="36" spans="2:16" ht="16.5" customHeight="1" x14ac:dyDescent="0.25">
      <c r="B36" s="1104" t="s">
        <v>23</v>
      </c>
      <c r="C36" s="1105"/>
      <c r="D36" s="1105"/>
      <c r="E36" s="1105"/>
      <c r="F36" s="1109">
        <f>IF(H59&gt;0,O229/(60*H59*K10),0)</f>
        <v>5.1523148148148152</v>
      </c>
      <c r="G36" s="1109"/>
      <c r="H36" s="15" t="s">
        <v>21</v>
      </c>
      <c r="I36" s="93">
        <f>IF(F36&gt;0,F36/($K$12),0)</f>
        <v>0.6440393518518519</v>
      </c>
      <c r="J36" s="54"/>
      <c r="K36" s="54"/>
      <c r="L36" s="54"/>
      <c r="M36" s="54"/>
      <c r="N36" s="54"/>
      <c r="O36" s="54"/>
      <c r="P36" s="67"/>
    </row>
    <row r="37" spans="2:16" ht="6" customHeight="1" x14ac:dyDescent="0.25">
      <c r="B37" s="17"/>
      <c r="C37" s="12"/>
      <c r="D37" s="12"/>
      <c r="E37" s="12"/>
      <c r="F37" s="13"/>
      <c r="G37" s="13"/>
      <c r="H37" s="11"/>
      <c r="I37" s="94"/>
      <c r="J37" s="30"/>
      <c r="K37" s="47"/>
      <c r="L37" s="47"/>
      <c r="M37" s="47"/>
      <c r="N37" s="47"/>
      <c r="O37" s="47"/>
      <c r="P37" s="71"/>
    </row>
    <row r="38" spans="2:16" ht="16.5" customHeight="1" x14ac:dyDescent="0.25">
      <c r="B38" s="971" t="s">
        <v>24</v>
      </c>
      <c r="C38" s="972"/>
      <c r="D38" s="972"/>
      <c r="E38" s="972"/>
      <c r="F38" s="975">
        <f>IF(H59&gt;0,O238/(60*H59*K10),0)</f>
        <v>0</v>
      </c>
      <c r="G38" s="975"/>
      <c r="H38" s="11" t="s">
        <v>21</v>
      </c>
      <c r="I38" s="94">
        <f t="shared" ref="I38:I48" si="0">IF(F38&gt;0,F38/($K$12),0)</f>
        <v>0</v>
      </c>
      <c r="J38" s="1163" t="s">
        <v>33</v>
      </c>
      <c r="K38" s="1163"/>
      <c r="L38" s="282">
        <f>H59</f>
        <v>36</v>
      </c>
      <c r="M38" s="1039" t="s">
        <v>325</v>
      </c>
      <c r="N38" s="1039"/>
      <c r="O38" s="954" t="str">
        <f>E10</f>
        <v>RDC</v>
      </c>
      <c r="P38" s="955"/>
    </row>
    <row r="39" spans="2:16" ht="6" customHeight="1" x14ac:dyDescent="0.25">
      <c r="B39" s="17"/>
      <c r="C39" s="12"/>
      <c r="D39" s="12"/>
      <c r="E39" s="12"/>
      <c r="F39" s="13"/>
      <c r="G39" s="13"/>
      <c r="H39" s="11"/>
      <c r="I39" s="94"/>
      <c r="J39" s="30"/>
      <c r="K39" s="30"/>
      <c r="L39" s="1"/>
      <c r="M39" s="1"/>
      <c r="N39" s="1"/>
      <c r="O39" s="3"/>
      <c r="P39" s="71"/>
    </row>
    <row r="40" spans="2:16" ht="16.5" customHeight="1" x14ac:dyDescent="0.25">
      <c r="B40" s="971" t="s">
        <v>25</v>
      </c>
      <c r="C40" s="972"/>
      <c r="D40" s="972"/>
      <c r="E40" s="972"/>
      <c r="F40" s="975">
        <f>IF(H59&gt;0,O257/(60*H59*K10),0)</f>
        <v>1.353652777777778</v>
      </c>
      <c r="G40" s="975"/>
      <c r="H40" s="11" t="s">
        <v>21</v>
      </c>
      <c r="I40" s="94">
        <f t="shared" si="0"/>
        <v>0.16920659722222225</v>
      </c>
      <c r="J40" s="91"/>
      <c r="K40" s="14"/>
      <c r="L40" s="1"/>
      <c r="M40" s="1"/>
      <c r="N40" s="1"/>
      <c r="O40" s="3"/>
      <c r="P40" s="16"/>
    </row>
    <row r="41" spans="2:16" ht="6" customHeight="1" x14ac:dyDescent="0.25">
      <c r="B41" s="17"/>
      <c r="C41" s="12"/>
      <c r="D41" s="12"/>
      <c r="E41" s="12"/>
      <c r="F41" s="13"/>
      <c r="G41" s="13"/>
      <c r="H41" s="11"/>
      <c r="I41" s="94"/>
      <c r="J41" s="30"/>
      <c r="K41" s="29"/>
      <c r="L41" s="1"/>
      <c r="M41" s="1"/>
      <c r="N41" s="1"/>
      <c r="O41" s="3"/>
      <c r="P41" s="71"/>
    </row>
    <row r="42" spans="2:16" ht="16.5" customHeight="1" thickBot="1" x14ac:dyDescent="0.3">
      <c r="B42" s="971" t="s">
        <v>26</v>
      </c>
      <c r="C42" s="972"/>
      <c r="D42" s="972"/>
      <c r="E42" s="972"/>
      <c r="F42" s="975">
        <f>IF(H59&gt;0,O264/(60*H59*K10),0)</f>
        <v>0</v>
      </c>
      <c r="G42" s="975"/>
      <c r="H42" s="11" t="s">
        <v>21</v>
      </c>
      <c r="I42" s="94">
        <f t="shared" si="0"/>
        <v>0</v>
      </c>
      <c r="J42" s="92"/>
      <c r="K42" s="23"/>
      <c r="L42" s="24"/>
      <c r="M42" s="24"/>
      <c r="N42" s="24"/>
      <c r="O42" s="25"/>
      <c r="P42" s="26"/>
    </row>
    <row r="43" spans="2:16" ht="6" customHeight="1" x14ac:dyDescent="0.25">
      <c r="B43" s="17"/>
      <c r="C43" s="12"/>
      <c r="D43" s="12"/>
      <c r="E43" s="12"/>
      <c r="F43" s="13"/>
      <c r="G43" s="13"/>
      <c r="H43" s="11"/>
      <c r="I43" s="94"/>
      <c r="J43" s="1106" t="s">
        <v>32</v>
      </c>
      <c r="K43" s="1107"/>
      <c r="L43" s="1107"/>
      <c r="M43" s="1107"/>
      <c r="N43" s="1107"/>
      <c r="O43" s="1107"/>
      <c r="P43" s="1108"/>
    </row>
    <row r="44" spans="2:16" ht="16.5" customHeight="1" thickBot="1" x14ac:dyDescent="0.3">
      <c r="B44" s="971" t="s">
        <v>27</v>
      </c>
      <c r="C44" s="972"/>
      <c r="D44" s="972"/>
      <c r="E44" s="972"/>
      <c r="F44" s="975">
        <f>IF(H59&gt;0,O271/(60*H59*K10),0)</f>
        <v>0</v>
      </c>
      <c r="G44" s="975"/>
      <c r="H44" s="11" t="s">
        <v>21</v>
      </c>
      <c r="I44" s="94">
        <f t="shared" si="0"/>
        <v>0</v>
      </c>
      <c r="J44" s="1160"/>
      <c r="K44" s="1161"/>
      <c r="L44" s="1161"/>
      <c r="M44" s="1161"/>
      <c r="N44" s="1161"/>
      <c r="O44" s="1161"/>
      <c r="P44" s="1162"/>
    </row>
    <row r="45" spans="2:16" ht="6" customHeight="1" x14ac:dyDescent="0.25">
      <c r="B45" s="17"/>
      <c r="C45" s="12"/>
      <c r="D45" s="12"/>
      <c r="E45" s="12"/>
      <c r="F45" s="13"/>
      <c r="G45" s="13"/>
      <c r="H45" s="11"/>
      <c r="I45" s="94"/>
      <c r="J45" s="163"/>
      <c r="K45" s="30"/>
      <c r="L45" s="30"/>
      <c r="M45" s="30"/>
      <c r="N45" s="30"/>
      <c r="O45" s="30"/>
      <c r="P45" s="71"/>
    </row>
    <row r="46" spans="2:16" ht="16.5" customHeight="1" x14ac:dyDescent="0.25">
      <c r="B46" s="971" t="s">
        <v>28</v>
      </c>
      <c r="C46" s="972"/>
      <c r="D46" s="972"/>
      <c r="E46" s="972"/>
      <c r="F46" s="975">
        <f>IF(H59&gt;0,O279/(60*H59*K10),0)</f>
        <v>0</v>
      </c>
      <c r="G46" s="975"/>
      <c r="H46" s="11" t="s">
        <v>21</v>
      </c>
      <c r="I46" s="94">
        <f t="shared" si="0"/>
        <v>0</v>
      </c>
      <c r="J46" s="1158" t="s">
        <v>34</v>
      </c>
      <c r="K46" s="1159"/>
      <c r="L46" s="1159"/>
      <c r="M46" s="1159"/>
      <c r="N46" s="1159"/>
      <c r="O46" s="112"/>
      <c r="P46" s="308"/>
    </row>
    <row r="47" spans="2:16" ht="6" customHeight="1" x14ac:dyDescent="0.25">
      <c r="B47" s="17"/>
      <c r="C47" s="12"/>
      <c r="D47" s="12"/>
      <c r="E47" s="12"/>
      <c r="F47" s="13"/>
      <c r="G47" s="13"/>
      <c r="H47" s="11"/>
      <c r="I47" s="94"/>
      <c r="J47" s="1158"/>
      <c r="K47" s="1159"/>
      <c r="L47" s="1159"/>
      <c r="M47" s="1159"/>
      <c r="N47" s="1159"/>
      <c r="O47" s="6"/>
      <c r="P47" s="71"/>
    </row>
    <row r="48" spans="2:16" ht="16.5" customHeight="1" x14ac:dyDescent="0.25">
      <c r="B48" s="971" t="s">
        <v>29</v>
      </c>
      <c r="C48" s="972"/>
      <c r="D48" s="972"/>
      <c r="E48" s="972"/>
      <c r="F48" s="975">
        <f>IF(H59&gt;0,O284/(60*H59*K10),0)</f>
        <v>1.0633333333333335</v>
      </c>
      <c r="G48" s="975"/>
      <c r="H48" s="11" t="s">
        <v>21</v>
      </c>
      <c r="I48" s="94">
        <f t="shared" si="0"/>
        <v>0.13291666666666668</v>
      </c>
      <c r="J48" s="1158"/>
      <c r="K48" s="1159"/>
      <c r="L48" s="1159"/>
      <c r="M48" s="1159"/>
      <c r="N48" s="1159"/>
      <c r="O48" s="159">
        <f>IF(H59&gt;0,ROUND((H59*(1+(H61/100))+0.495),0),0)</f>
        <v>42</v>
      </c>
      <c r="P48" s="2" t="s">
        <v>35</v>
      </c>
    </row>
    <row r="49" spans="2:19" ht="5.25" customHeight="1" thickBot="1" x14ac:dyDescent="0.3">
      <c r="B49" s="17"/>
      <c r="C49" s="6"/>
      <c r="D49" s="6"/>
      <c r="E49" s="6"/>
      <c r="F49" s="6"/>
      <c r="G49" s="6"/>
      <c r="H49" s="11"/>
      <c r="I49" s="94"/>
      <c r="J49" s="17"/>
      <c r="K49" s="6"/>
      <c r="L49" s="6"/>
      <c r="M49" s="6"/>
      <c r="N49" s="6"/>
      <c r="O49" s="6"/>
      <c r="P49" s="7"/>
    </row>
    <row r="50" spans="2:19" ht="15.75" thickBot="1" x14ac:dyDescent="0.3">
      <c r="B50" s="985"/>
      <c r="C50" s="986"/>
      <c r="D50" s="958" t="s">
        <v>22</v>
      </c>
      <c r="E50" s="959"/>
      <c r="F50" s="956">
        <f>SUM(F36:G48)</f>
        <v>7.5693009259259272</v>
      </c>
      <c r="G50" s="957"/>
      <c r="H50" s="11" t="s">
        <v>21</v>
      </c>
      <c r="I50" s="94">
        <f>IF(F50&gt;0,F50/($K$12),0)</f>
        <v>0.9461626157407409</v>
      </c>
      <c r="J50" s="17"/>
      <c r="K50" s="6"/>
      <c r="L50" s="1039" t="s">
        <v>36</v>
      </c>
      <c r="M50" s="1039"/>
      <c r="N50" s="1039"/>
      <c r="O50" s="1174">
        <f>IF(H59&gt;0,((O48/H59)-1)*100,0)</f>
        <v>16.666666666666675</v>
      </c>
      <c r="P50" s="1139" t="s">
        <v>37</v>
      </c>
      <c r="Q50" s="311"/>
      <c r="R50" s="1174"/>
    </row>
    <row r="51" spans="2:19" ht="5.25" customHeight="1" x14ac:dyDescent="0.25">
      <c r="B51" s="17"/>
      <c r="C51" s="6"/>
      <c r="D51" s="6"/>
      <c r="E51" s="6"/>
      <c r="F51" s="6"/>
      <c r="G51" s="6"/>
      <c r="H51" s="11"/>
      <c r="I51" s="94"/>
      <c r="J51" s="17"/>
      <c r="K51" s="6"/>
      <c r="L51" s="1039"/>
      <c r="M51" s="1039"/>
      <c r="N51" s="1039"/>
      <c r="O51" s="1175"/>
      <c r="P51" s="1139"/>
      <c r="R51" s="1175"/>
    </row>
    <row r="52" spans="2:19" ht="20.25" customHeight="1" thickBot="1" x14ac:dyDescent="0.3">
      <c r="B52" s="1182" t="s">
        <v>30</v>
      </c>
      <c r="C52" s="1183"/>
      <c r="D52" s="1183"/>
      <c r="E52" s="1183"/>
      <c r="F52" s="1181">
        <f>IF(H59&gt;0,K12-F50,0)</f>
        <v>0.43069907407407282</v>
      </c>
      <c r="G52" s="1181"/>
      <c r="H52" s="18" t="s">
        <v>21</v>
      </c>
      <c r="I52" s="95">
        <f>F52/($K$12)</f>
        <v>5.3837384259259102E-2</v>
      </c>
      <c r="J52" s="19"/>
      <c r="K52" s="8"/>
      <c r="L52" s="8"/>
      <c r="M52" s="8"/>
      <c r="N52" s="8"/>
      <c r="O52" s="8"/>
      <c r="P52" s="9"/>
    </row>
    <row r="53" spans="2:19" ht="100.5" customHeight="1" thickBot="1" x14ac:dyDescent="0.3">
      <c r="C53" s="630"/>
      <c r="D53" s="630"/>
      <c r="E53" s="630"/>
      <c r="F53" s="630"/>
      <c r="G53" s="630"/>
      <c r="H53" s="630"/>
      <c r="I53" s="630"/>
      <c r="J53" s="630"/>
      <c r="K53" s="630"/>
      <c r="L53" s="630"/>
      <c r="M53" s="630"/>
      <c r="N53" s="630"/>
      <c r="O53" s="630"/>
      <c r="P53" s="630"/>
    </row>
    <row r="54" spans="2:19" ht="33.75" customHeight="1" thickBot="1" x14ac:dyDescent="0.3">
      <c r="B54" s="1106" t="s">
        <v>160</v>
      </c>
      <c r="C54" s="1107"/>
      <c r="D54" s="1107"/>
      <c r="E54" s="1107"/>
      <c r="F54" s="1107"/>
      <c r="G54" s="1107"/>
      <c r="H54" s="1107"/>
      <c r="I54" s="1107"/>
      <c r="J54" s="1107"/>
      <c r="K54" s="1107"/>
      <c r="L54" s="1107"/>
      <c r="M54" s="1107"/>
      <c r="N54" s="1107"/>
      <c r="O54" s="1107"/>
      <c r="P54" s="1108"/>
    </row>
    <row r="55" spans="2:19" x14ac:dyDescent="0.25">
      <c r="B55" s="66"/>
      <c r="C55" s="650"/>
      <c r="D55" s="650"/>
      <c r="E55" s="1176"/>
      <c r="F55" s="1176"/>
      <c r="G55" s="650"/>
      <c r="H55" s="1176"/>
      <c r="I55" s="1176"/>
      <c r="J55" s="650"/>
      <c r="K55" s="650"/>
      <c r="L55" s="650"/>
      <c r="M55" s="650"/>
      <c r="N55" s="650"/>
      <c r="O55" s="650"/>
      <c r="P55" s="27"/>
    </row>
    <row r="56" spans="2:19" ht="15.75" thickBot="1" x14ac:dyDescent="0.3">
      <c r="B56" s="17"/>
      <c r="C56" s="630"/>
      <c r="D56" s="630"/>
      <c r="E56" s="331"/>
      <c r="F56" s="331"/>
      <c r="G56" s="630"/>
      <c r="H56" s="331"/>
      <c r="I56" s="331"/>
      <c r="J56" s="630"/>
      <c r="K56" s="630"/>
      <c r="L56" s="630"/>
      <c r="M56" s="630"/>
      <c r="N56" s="630"/>
      <c r="O56" s="630"/>
      <c r="P56" s="10"/>
    </row>
    <row r="57" spans="2:19" ht="19.5" thickBot="1" x14ac:dyDescent="0.3">
      <c r="B57" s="17"/>
      <c r="C57" s="630"/>
      <c r="D57" s="630"/>
      <c r="E57" s="1166" t="s">
        <v>267</v>
      </c>
      <c r="F57" s="1166"/>
      <c r="G57" s="1166"/>
      <c r="H57" s="332">
        <f>IF(N285&gt;0,ROUNDUP(N285,0),0)</f>
        <v>36</v>
      </c>
      <c r="I57" s="324" t="s">
        <v>35</v>
      </c>
      <c r="J57" s="630"/>
      <c r="K57" s="630"/>
      <c r="L57" s="630"/>
      <c r="M57" s="630"/>
      <c r="N57" s="630"/>
      <c r="O57" s="630"/>
      <c r="P57" s="10"/>
    </row>
    <row r="58" spans="2:19" ht="12" customHeight="1" thickBot="1" x14ac:dyDescent="0.3">
      <c r="B58" s="17"/>
      <c r="C58" s="6"/>
      <c r="D58" s="6"/>
      <c r="E58" s="6"/>
      <c r="F58" s="6"/>
      <c r="G58" s="29"/>
      <c r="H58" s="30"/>
      <c r="I58" s="30"/>
      <c r="J58" s="30"/>
      <c r="K58" s="325"/>
      <c r="L58" s="325"/>
      <c r="M58" s="325"/>
      <c r="N58" s="6"/>
      <c r="O58" s="6"/>
      <c r="P58" s="7"/>
      <c r="Q58" s="3"/>
      <c r="S58" s="629"/>
    </row>
    <row r="59" spans="2:19" ht="24.75" customHeight="1" thickBot="1" x14ac:dyDescent="0.3">
      <c r="B59" s="17"/>
      <c r="C59" s="6"/>
      <c r="D59" s="6"/>
      <c r="E59" s="1166" t="s">
        <v>268</v>
      </c>
      <c r="F59" s="1166"/>
      <c r="G59" s="1166"/>
      <c r="H59" s="333">
        <f>IF(K10&gt;0,IF((H57/K10)-TRUNC(H57/K10)=0,TRUNC(H57/K10),TRUNC(H57/K10)+1),0)</f>
        <v>36</v>
      </c>
      <c r="I59" s="324" t="s">
        <v>19</v>
      </c>
      <c r="J59" s="323">
        <f>IF(K10&gt;0,(ROUNDUP((I352/K10),0)),0)</f>
        <v>18</v>
      </c>
      <c r="K59" s="325" t="s">
        <v>501</v>
      </c>
      <c r="L59" s="325"/>
      <c r="M59" s="325"/>
      <c r="N59" s="323">
        <f>H292</f>
        <v>2</v>
      </c>
      <c r="O59" s="325" t="s">
        <v>502</v>
      </c>
      <c r="P59" s="7"/>
      <c r="Q59" s="3" t="s">
        <v>18</v>
      </c>
      <c r="R59" s="312">
        <v>36</v>
      </c>
      <c r="S59" s="629" t="s">
        <v>35</v>
      </c>
    </row>
    <row r="60" spans="2:19" ht="11.25" customHeight="1" x14ac:dyDescent="0.25">
      <c r="B60" s="17"/>
      <c r="C60" s="6"/>
      <c r="D60" s="6"/>
      <c r="E60" s="6"/>
      <c r="F60" s="6"/>
      <c r="G60" s="29"/>
      <c r="H60" s="30"/>
      <c r="I60" s="30"/>
      <c r="J60" s="30"/>
      <c r="K60" s="30"/>
      <c r="L60" s="30"/>
      <c r="M60" s="6"/>
      <c r="N60" s="6"/>
      <c r="O60" s="6"/>
      <c r="P60" s="7"/>
    </row>
    <row r="61" spans="2:19" ht="18.75" x14ac:dyDescent="0.25">
      <c r="B61" s="17"/>
      <c r="C61" s="6"/>
      <c r="D61" s="6"/>
      <c r="E61" s="1167" t="s">
        <v>263</v>
      </c>
      <c r="F61" s="1167"/>
      <c r="G61" s="1167"/>
      <c r="H61" s="327">
        <v>15</v>
      </c>
      <c r="I61" s="324" t="s">
        <v>264</v>
      </c>
      <c r="J61" s="30"/>
      <c r="K61" s="30"/>
      <c r="L61" s="30"/>
      <c r="M61" s="6"/>
      <c r="N61" s="6"/>
      <c r="O61" s="6"/>
      <c r="P61" s="7"/>
    </row>
    <row r="62" spans="2:19" ht="23.25" customHeight="1" thickBot="1" x14ac:dyDescent="0.3">
      <c r="B62" s="19"/>
      <c r="C62" s="8"/>
      <c r="D62" s="8"/>
      <c r="E62" s="8"/>
      <c r="F62" s="326"/>
      <c r="G62" s="326"/>
      <c r="H62" s="31"/>
      <c r="I62" s="31"/>
      <c r="J62" s="31"/>
      <c r="K62" s="31"/>
      <c r="L62" s="31"/>
      <c r="M62" s="8"/>
      <c r="N62" s="8"/>
      <c r="O62" s="8"/>
      <c r="P62" s="9"/>
    </row>
    <row r="64" spans="2:19" ht="15.75" thickBot="1" x14ac:dyDescent="0.3"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5" spans="2:24" ht="21.75" customHeight="1" thickBot="1" x14ac:dyDescent="0.3">
      <c r="B65" s="886" t="str">
        <f>E10</f>
        <v>RDC</v>
      </c>
      <c r="C65" s="887"/>
      <c r="D65" s="887"/>
      <c r="E65" s="887"/>
      <c r="F65" s="887"/>
      <c r="G65" s="888"/>
      <c r="H65" s="889" t="str">
        <f>G6</f>
        <v xml:space="preserve">17001 - </v>
      </c>
      <c r="I65" s="890"/>
      <c r="J65" s="891" t="str">
        <f>I6</f>
        <v>Test</v>
      </c>
      <c r="K65" s="891"/>
      <c r="L65" s="891"/>
      <c r="M65" s="891"/>
      <c r="N65" s="892"/>
      <c r="O65" s="103" t="s">
        <v>7</v>
      </c>
      <c r="P65" s="104">
        <f ca="1">E14</f>
        <v>42865</v>
      </c>
    </row>
    <row r="66" spans="2:24" ht="14.25" customHeight="1" thickBot="1" x14ac:dyDescent="0.3">
      <c r="B66" s="1149" t="s">
        <v>46</v>
      </c>
      <c r="C66" s="1150"/>
      <c r="D66" s="1150"/>
      <c r="E66" s="1150"/>
      <c r="F66" s="1150"/>
      <c r="G66" s="1150"/>
      <c r="H66" s="1149" t="s">
        <v>39</v>
      </c>
      <c r="I66" s="1150"/>
      <c r="J66" s="1151"/>
      <c r="K66" s="1156" t="s">
        <v>38</v>
      </c>
      <c r="L66" s="1156"/>
      <c r="M66" s="1156"/>
      <c r="N66" s="1157"/>
      <c r="O66" s="1149" t="s">
        <v>45</v>
      </c>
      <c r="P66" s="1151"/>
      <c r="Q66" s="950" t="s">
        <v>211</v>
      </c>
      <c r="T66" s="947" t="s">
        <v>332</v>
      </c>
      <c r="U66" s="948"/>
      <c r="V66" s="949"/>
      <c r="X66" s="945" t="s">
        <v>469</v>
      </c>
    </row>
    <row r="67" spans="2:24" ht="15.75" customHeight="1" thickBot="1" x14ac:dyDescent="0.3">
      <c r="B67" s="1152"/>
      <c r="C67" s="1153"/>
      <c r="D67" s="1153"/>
      <c r="E67" s="1153"/>
      <c r="F67" s="1153"/>
      <c r="G67" s="1153"/>
      <c r="H67" s="1152"/>
      <c r="I67" s="1153"/>
      <c r="J67" s="1154"/>
      <c r="K67" s="633" t="s">
        <v>40</v>
      </c>
      <c r="L67" s="34" t="s">
        <v>41</v>
      </c>
      <c r="M67" s="1164" t="s">
        <v>42</v>
      </c>
      <c r="N67" s="1165"/>
      <c r="O67" s="1152"/>
      <c r="P67" s="1154"/>
      <c r="Q67" s="951"/>
      <c r="T67" s="451" t="s">
        <v>333</v>
      </c>
      <c r="U67" s="452" t="s">
        <v>334</v>
      </c>
      <c r="V67" s="452" t="s">
        <v>335</v>
      </c>
      <c r="X67" s="946"/>
    </row>
    <row r="68" spans="2:24" ht="14.1" customHeight="1" x14ac:dyDescent="0.25">
      <c r="B68" s="1117" t="s">
        <v>175</v>
      </c>
      <c r="C68" s="1114" t="s">
        <v>310</v>
      </c>
      <c r="D68" s="369" t="s">
        <v>186</v>
      </c>
      <c r="E68" s="369"/>
      <c r="F68" s="369"/>
      <c r="G68" s="99"/>
      <c r="H68" s="458">
        <v>1000</v>
      </c>
      <c r="I68" s="409">
        <v>3000</v>
      </c>
      <c r="J68" s="478">
        <v>500</v>
      </c>
      <c r="K68" s="152" t="s">
        <v>43</v>
      </c>
      <c r="L68" s="635">
        <v>0.9</v>
      </c>
      <c r="M68" s="899"/>
      <c r="N68" s="900"/>
      <c r="O68" s="432">
        <f>IF(H68&gt;0,ROUND((H68/$H$59)+0.495,1),0)</f>
        <v>28.3</v>
      </c>
      <c r="P68" s="433">
        <f>IF(I68&gt;0,ROUND((I68/$H$59)+0.495,1),0)</f>
        <v>83.8</v>
      </c>
      <c r="Q68" s="233">
        <f>IF(M68=0,L68,M68)</f>
        <v>0.9</v>
      </c>
      <c r="T68" s="445" t="s">
        <v>186</v>
      </c>
      <c r="U68" s="454">
        <v>1</v>
      </c>
      <c r="V68" s="454">
        <v>1</v>
      </c>
      <c r="X68" s="504">
        <f>IF(H68&gt;0,(J68/I68)*100,0)</f>
        <v>16.666666666666664</v>
      </c>
    </row>
    <row r="69" spans="2:24" ht="9.9499999999999993" customHeight="1" x14ac:dyDescent="0.25">
      <c r="B69" s="1118"/>
      <c r="C69" s="1115"/>
      <c r="D69" s="371"/>
      <c r="E69" s="371"/>
      <c r="F69" s="657"/>
      <c r="G69" s="32"/>
      <c r="H69" s="410"/>
      <c r="I69" s="411"/>
      <c r="J69" s="214"/>
      <c r="K69" s="153"/>
      <c r="L69" s="635"/>
      <c r="M69" s="899"/>
      <c r="N69" s="900"/>
      <c r="O69" s="631"/>
      <c r="P69" s="632"/>
      <c r="T69" s="446"/>
      <c r="U69" s="455"/>
      <c r="V69" s="455"/>
      <c r="X69" s="505"/>
    </row>
    <row r="70" spans="2:24" ht="14.1" customHeight="1" x14ac:dyDescent="0.25">
      <c r="B70" s="1118"/>
      <c r="C70" s="1115"/>
      <c r="D70" s="207" t="s">
        <v>187</v>
      </c>
      <c r="E70" s="207"/>
      <c r="F70" s="207"/>
      <c r="G70" s="98"/>
      <c r="H70" s="413">
        <v>0</v>
      </c>
      <c r="I70" s="414">
        <v>0</v>
      </c>
      <c r="J70" s="479">
        <v>0</v>
      </c>
      <c r="K70" s="153" t="s">
        <v>43</v>
      </c>
      <c r="L70" s="635">
        <v>1.2</v>
      </c>
      <c r="M70" s="899"/>
      <c r="N70" s="900"/>
      <c r="O70" s="432">
        <f>IF(H70&gt;0,ROUND((H70/$H$59)+0.495,1),0)</f>
        <v>0</v>
      </c>
      <c r="P70" s="433">
        <f>IF(I70&gt;0,ROUND((I70/$H$59)+0.495,1),0)</f>
        <v>0</v>
      </c>
      <c r="Q70" s="233">
        <f>IF(M70=0,L70,M70)</f>
        <v>1.2</v>
      </c>
      <c r="T70" s="447" t="s">
        <v>187</v>
      </c>
      <c r="U70" s="455">
        <v>2</v>
      </c>
      <c r="V70" s="455">
        <v>2</v>
      </c>
      <c r="X70" s="505">
        <f t="shared" ref="X70:X102" si="1">IF(H70&gt;0,(J70/I70)*100,0)</f>
        <v>0</v>
      </c>
    </row>
    <row r="71" spans="2:24" ht="9.9499999999999993" customHeight="1" x14ac:dyDescent="0.25">
      <c r="B71" s="1118"/>
      <c r="C71" s="1115"/>
      <c r="D71" s="373" t="s">
        <v>44</v>
      </c>
      <c r="E71" s="373"/>
      <c r="F71" s="657"/>
      <c r="G71" s="32"/>
      <c r="H71" s="410"/>
      <c r="I71" s="411"/>
      <c r="J71" s="214"/>
      <c r="K71" s="153"/>
      <c r="L71" s="635"/>
      <c r="M71" s="899"/>
      <c r="N71" s="900"/>
      <c r="O71" s="631"/>
      <c r="P71" s="632"/>
      <c r="T71" s="448"/>
      <c r="U71" s="455"/>
      <c r="V71" s="455"/>
      <c r="X71" s="505"/>
    </row>
    <row r="72" spans="2:24" ht="14.1" customHeight="1" x14ac:dyDescent="0.25">
      <c r="B72" s="1118"/>
      <c r="C72" s="1115"/>
      <c r="D72" s="207" t="s">
        <v>188</v>
      </c>
      <c r="E72" s="207"/>
      <c r="F72" s="207"/>
      <c r="G72" s="98"/>
      <c r="H72" s="413">
        <v>0</v>
      </c>
      <c r="I72" s="414">
        <v>0</v>
      </c>
      <c r="J72" s="479">
        <v>0</v>
      </c>
      <c r="K72" s="153" t="s">
        <v>43</v>
      </c>
      <c r="L72" s="635">
        <v>1.2</v>
      </c>
      <c r="M72" s="899"/>
      <c r="N72" s="900"/>
      <c r="O72" s="432">
        <f>IF(H72&gt;0,ROUND((H72/$H$59)+0.495,1),0)</f>
        <v>0</v>
      </c>
      <c r="P72" s="433">
        <f>IF(I72&gt;0,ROUND((I72/$H$59)+0.495,1),0)</f>
        <v>0</v>
      </c>
      <c r="Q72" s="233">
        <f>IF(M72=0,L72,M72)</f>
        <v>1.2</v>
      </c>
      <c r="T72" s="447" t="s">
        <v>188</v>
      </c>
      <c r="U72" s="455">
        <v>2.5</v>
      </c>
      <c r="V72" s="455">
        <v>2.5</v>
      </c>
      <c r="X72" s="505">
        <f t="shared" si="1"/>
        <v>0</v>
      </c>
    </row>
    <row r="73" spans="2:24" ht="9.9499999999999993" customHeight="1" x14ac:dyDescent="0.25">
      <c r="B73" s="1118"/>
      <c r="C73" s="1115"/>
      <c r="D73" s="371"/>
      <c r="E73" s="371"/>
      <c r="F73" s="30"/>
      <c r="G73" s="32"/>
      <c r="H73" s="410"/>
      <c r="I73" s="411"/>
      <c r="J73" s="214"/>
      <c r="K73" s="153"/>
      <c r="L73" s="635"/>
      <c r="M73" s="899"/>
      <c r="N73" s="900"/>
      <c r="O73" s="919"/>
      <c r="P73" s="1130"/>
      <c r="T73" s="446"/>
      <c r="U73" s="455"/>
      <c r="V73" s="455"/>
      <c r="X73" s="505"/>
    </row>
    <row r="74" spans="2:24" ht="14.1" customHeight="1" x14ac:dyDescent="0.25">
      <c r="B74" s="1118"/>
      <c r="C74" s="1115"/>
      <c r="D74" s="207" t="s">
        <v>189</v>
      </c>
      <c r="E74" s="207"/>
      <c r="F74" s="207"/>
      <c r="G74" s="98"/>
      <c r="H74" s="413">
        <v>0</v>
      </c>
      <c r="I74" s="414">
        <v>0</v>
      </c>
      <c r="J74" s="479">
        <v>0</v>
      </c>
      <c r="K74" s="153" t="s">
        <v>43</v>
      </c>
      <c r="L74" s="635">
        <v>1.4</v>
      </c>
      <c r="M74" s="899"/>
      <c r="N74" s="900"/>
      <c r="O74" s="432">
        <f>IF(H74&gt;0,ROUND((H74/$H$59)+0.495,1),0)</f>
        <v>0</v>
      </c>
      <c r="P74" s="433">
        <f>IF(I74&gt;0,ROUND((I74/$H$59)+0.495,1),0)</f>
        <v>0</v>
      </c>
      <c r="Q74" s="233">
        <f>IF(M74=0,L74,M74)</f>
        <v>1.4</v>
      </c>
      <c r="T74" s="447" t="s">
        <v>189</v>
      </c>
      <c r="U74" s="455">
        <v>2.5</v>
      </c>
      <c r="V74" s="455">
        <v>2.5</v>
      </c>
      <c r="X74" s="505">
        <f t="shared" si="1"/>
        <v>0</v>
      </c>
    </row>
    <row r="75" spans="2:24" ht="9.9499999999999993" customHeight="1" x14ac:dyDescent="0.25">
      <c r="B75" s="1118"/>
      <c r="C75" s="1115"/>
      <c r="D75" s="373" t="s">
        <v>44</v>
      </c>
      <c r="E75" s="373"/>
      <c r="F75" s="30"/>
      <c r="G75" s="32"/>
      <c r="H75" s="410"/>
      <c r="I75" s="411"/>
      <c r="J75" s="214"/>
      <c r="K75" s="153"/>
      <c r="L75" s="635"/>
      <c r="M75" s="899"/>
      <c r="N75" s="900"/>
      <c r="O75" s="919"/>
      <c r="P75" s="1130"/>
      <c r="T75" s="448"/>
      <c r="U75" s="455"/>
      <c r="V75" s="455"/>
      <c r="X75" s="505"/>
    </row>
    <row r="76" spans="2:24" ht="14.1" customHeight="1" x14ac:dyDescent="0.25">
      <c r="B76" s="1118"/>
      <c r="C76" s="1115"/>
      <c r="D76" s="207" t="s">
        <v>190</v>
      </c>
      <c r="E76" s="207"/>
      <c r="F76" s="207"/>
      <c r="G76" s="98"/>
      <c r="H76" s="413">
        <v>0</v>
      </c>
      <c r="I76" s="414">
        <v>0</v>
      </c>
      <c r="J76" s="479">
        <v>0</v>
      </c>
      <c r="K76" s="153" t="s">
        <v>43</v>
      </c>
      <c r="L76" s="635">
        <v>1.5</v>
      </c>
      <c r="M76" s="899"/>
      <c r="N76" s="900"/>
      <c r="O76" s="432">
        <f>IF(H76&gt;0,ROUND((H76/$H$59)+0.495,1),0)</f>
        <v>0</v>
      </c>
      <c r="P76" s="433">
        <f>IF(I76&gt;0,ROUND((I76/$H$59)+0.495,1),0)</f>
        <v>0</v>
      </c>
      <c r="Q76" s="233">
        <f>IF(M76=0,L76,M76)</f>
        <v>1.5</v>
      </c>
      <c r="T76" s="447" t="s">
        <v>190</v>
      </c>
      <c r="U76" s="455">
        <v>1</v>
      </c>
      <c r="V76" s="455">
        <v>1</v>
      </c>
      <c r="X76" s="505">
        <f t="shared" si="1"/>
        <v>0</v>
      </c>
    </row>
    <row r="77" spans="2:24" ht="9.9499999999999993" customHeight="1" x14ac:dyDescent="0.25">
      <c r="B77" s="1118"/>
      <c r="C77" s="1115"/>
      <c r="D77" s="371"/>
      <c r="E77" s="371"/>
      <c r="F77" s="30"/>
      <c r="G77" s="32"/>
      <c r="H77" s="410"/>
      <c r="I77" s="411"/>
      <c r="J77" s="214"/>
      <c r="K77" s="153"/>
      <c r="L77" s="635"/>
      <c r="M77" s="899"/>
      <c r="N77" s="900"/>
      <c r="O77" s="919"/>
      <c r="P77" s="1130"/>
      <c r="T77" s="446"/>
      <c r="U77" s="455"/>
      <c r="V77" s="455"/>
      <c r="X77" s="505"/>
    </row>
    <row r="78" spans="2:24" ht="14.1" customHeight="1" x14ac:dyDescent="0.25">
      <c r="B78" s="1118"/>
      <c r="C78" s="1115"/>
      <c r="D78" s="207" t="s">
        <v>191</v>
      </c>
      <c r="E78" s="207"/>
      <c r="F78" s="207"/>
      <c r="G78" s="98"/>
      <c r="H78" s="413">
        <v>0</v>
      </c>
      <c r="I78" s="414">
        <v>0</v>
      </c>
      <c r="J78" s="479">
        <v>0</v>
      </c>
      <c r="K78" s="153" t="s">
        <v>43</v>
      </c>
      <c r="L78" s="635">
        <v>1.5</v>
      </c>
      <c r="M78" s="899"/>
      <c r="N78" s="900"/>
      <c r="O78" s="432">
        <f>IF(H78&gt;0,ROUND((H78/$H$59)+0.495,1),0)</f>
        <v>0</v>
      </c>
      <c r="P78" s="433">
        <f>IF(I78&gt;0,ROUND((I78/$H$59)+0.495,1),0)</f>
        <v>0</v>
      </c>
      <c r="Q78" s="233">
        <f>IF(M78=0,L78,M78)</f>
        <v>1.5</v>
      </c>
      <c r="T78" s="447" t="s">
        <v>191</v>
      </c>
      <c r="U78" s="455">
        <v>2</v>
      </c>
      <c r="V78" s="455">
        <v>2</v>
      </c>
      <c r="X78" s="505">
        <f t="shared" si="1"/>
        <v>0</v>
      </c>
    </row>
    <row r="79" spans="2:24" ht="9.9499999999999993" customHeight="1" x14ac:dyDescent="0.25">
      <c r="B79" s="1118"/>
      <c r="C79" s="1115"/>
      <c r="D79" s="373" t="s">
        <v>44</v>
      </c>
      <c r="E79" s="373"/>
      <c r="F79" s="30"/>
      <c r="G79" s="32"/>
      <c r="H79" s="410"/>
      <c r="I79" s="411"/>
      <c r="J79" s="214"/>
      <c r="K79" s="153"/>
      <c r="L79" s="635"/>
      <c r="M79" s="899"/>
      <c r="N79" s="900"/>
      <c r="O79" s="919"/>
      <c r="P79" s="1130"/>
      <c r="T79" s="448"/>
      <c r="U79" s="455"/>
      <c r="V79" s="455"/>
      <c r="X79" s="505"/>
    </row>
    <row r="80" spans="2:24" ht="14.1" customHeight="1" x14ac:dyDescent="0.25">
      <c r="B80" s="1118"/>
      <c r="C80" s="1115"/>
      <c r="D80" s="207" t="s">
        <v>192</v>
      </c>
      <c r="E80" s="207"/>
      <c r="F80" s="207"/>
      <c r="G80" s="98"/>
      <c r="H80" s="413">
        <v>0</v>
      </c>
      <c r="I80" s="414">
        <v>0</v>
      </c>
      <c r="J80" s="479">
        <v>0</v>
      </c>
      <c r="K80" s="153" t="s">
        <v>43</v>
      </c>
      <c r="L80" s="635">
        <v>1.7</v>
      </c>
      <c r="M80" s="899"/>
      <c r="N80" s="900"/>
      <c r="O80" s="432">
        <f>IF(H80&gt;0,ROUND((H80/$H$59)+0.495,1),0)</f>
        <v>0</v>
      </c>
      <c r="P80" s="433">
        <f>IF(I80&gt;0,ROUND((I80/$H$59)+0.495,1),0)</f>
        <v>0</v>
      </c>
      <c r="Q80" s="233">
        <f>IF(M80=0,L80,M80)</f>
        <v>1.7</v>
      </c>
      <c r="T80" s="447" t="s">
        <v>192</v>
      </c>
      <c r="U80" s="455">
        <v>2.5</v>
      </c>
      <c r="V80" s="455">
        <v>2.5</v>
      </c>
      <c r="X80" s="505">
        <f t="shared" si="1"/>
        <v>0</v>
      </c>
    </row>
    <row r="81" spans="2:24" ht="9.9499999999999993" customHeight="1" x14ac:dyDescent="0.25">
      <c r="B81" s="1118"/>
      <c r="C81" s="1115"/>
      <c r="D81" s="371"/>
      <c r="E81" s="371"/>
      <c r="F81" s="30"/>
      <c r="G81" s="32"/>
      <c r="H81" s="410"/>
      <c r="I81" s="411"/>
      <c r="J81" s="214"/>
      <c r="K81" s="153"/>
      <c r="L81" s="635"/>
      <c r="M81" s="899"/>
      <c r="N81" s="900"/>
      <c r="O81" s="919"/>
      <c r="P81" s="1130"/>
      <c r="T81" s="446"/>
      <c r="U81" s="455"/>
      <c r="V81" s="455"/>
      <c r="X81" s="505"/>
    </row>
    <row r="82" spans="2:24" ht="14.1" customHeight="1" x14ac:dyDescent="0.25">
      <c r="B82" s="1118"/>
      <c r="C82" s="1115"/>
      <c r="D82" s="207" t="s">
        <v>193</v>
      </c>
      <c r="E82" s="207"/>
      <c r="F82" s="207"/>
      <c r="G82" s="98"/>
      <c r="H82" s="413">
        <v>0</v>
      </c>
      <c r="I82" s="414">
        <v>0</v>
      </c>
      <c r="J82" s="479">
        <v>0</v>
      </c>
      <c r="K82" s="153" t="s">
        <v>43</v>
      </c>
      <c r="L82" s="635">
        <v>1.7</v>
      </c>
      <c r="M82" s="899"/>
      <c r="N82" s="900"/>
      <c r="O82" s="432">
        <f>IF(H82&gt;0,ROUND((H82/$H$59)+0.495,1),0)</f>
        <v>0</v>
      </c>
      <c r="P82" s="433">
        <f>IF(I82&gt;0,ROUND((I82/$H$59)+0.495,1),0)</f>
        <v>0</v>
      </c>
      <c r="Q82" s="233">
        <f>IF(M82=0,L82,M82)</f>
        <v>1.7</v>
      </c>
      <c r="T82" s="447" t="s">
        <v>193</v>
      </c>
      <c r="U82" s="455">
        <v>2.5</v>
      </c>
      <c r="V82" s="455">
        <v>2.5</v>
      </c>
      <c r="X82" s="505">
        <f t="shared" si="1"/>
        <v>0</v>
      </c>
    </row>
    <row r="83" spans="2:24" ht="9.9499999999999993" customHeight="1" x14ac:dyDescent="0.25">
      <c r="B83" s="1118"/>
      <c r="C83" s="1115"/>
      <c r="D83" s="373" t="s">
        <v>44</v>
      </c>
      <c r="E83" s="373"/>
      <c r="F83" s="657"/>
      <c r="G83" s="32"/>
      <c r="H83" s="410"/>
      <c r="I83" s="411"/>
      <c r="J83" s="214"/>
      <c r="K83" s="153"/>
      <c r="L83" s="635"/>
      <c r="M83" s="899"/>
      <c r="N83" s="900"/>
      <c r="O83" s="919"/>
      <c r="P83" s="920"/>
      <c r="T83" s="448"/>
      <c r="U83" s="455"/>
      <c r="V83" s="455"/>
      <c r="X83" s="505"/>
    </row>
    <row r="84" spans="2:24" ht="14.1" customHeight="1" x14ac:dyDescent="0.25">
      <c r="B84" s="1118"/>
      <c r="C84" s="1115"/>
      <c r="D84" s="207" t="s">
        <v>499</v>
      </c>
      <c r="E84" s="207"/>
      <c r="F84" s="207"/>
      <c r="G84" s="98"/>
      <c r="H84" s="413">
        <v>0</v>
      </c>
      <c r="I84" s="414">
        <v>0</v>
      </c>
      <c r="J84" s="479">
        <v>0</v>
      </c>
      <c r="K84" s="153" t="s">
        <v>43</v>
      </c>
      <c r="L84" s="635"/>
      <c r="M84" s="899"/>
      <c r="N84" s="900"/>
      <c r="O84" s="432">
        <f>IF(H84&gt;0,ROUND((H84/$H$59)+0.495,1),0)</f>
        <v>0</v>
      </c>
      <c r="P84" s="433">
        <f>IF(I84&gt;0,ROUND((I84/$H$59)+0.495,1),0)</f>
        <v>0</v>
      </c>
      <c r="Q84" s="233">
        <f>IF(M84=0,L84,M84)</f>
        <v>0</v>
      </c>
      <c r="T84" s="447" t="s">
        <v>308</v>
      </c>
      <c r="U84" s="455">
        <v>1</v>
      </c>
      <c r="V84" s="455">
        <v>0.5</v>
      </c>
      <c r="X84" s="505">
        <f t="shared" si="1"/>
        <v>0</v>
      </c>
    </row>
    <row r="85" spans="2:24" ht="9.9499999999999993" customHeight="1" thickBot="1" x14ac:dyDescent="0.3">
      <c r="B85" s="1118"/>
      <c r="C85" s="1116"/>
      <c r="D85" s="371"/>
      <c r="E85" s="371"/>
      <c r="F85" s="657"/>
      <c r="G85" s="32"/>
      <c r="H85" s="410"/>
      <c r="I85" s="411"/>
      <c r="J85" s="214"/>
      <c r="K85" s="153"/>
      <c r="L85" s="635"/>
      <c r="M85" s="899"/>
      <c r="N85" s="900"/>
      <c r="O85" s="631"/>
      <c r="P85" s="632"/>
      <c r="T85" s="446"/>
      <c r="U85" s="455"/>
      <c r="V85" s="455"/>
      <c r="X85" s="505"/>
    </row>
    <row r="86" spans="2:24" ht="14.1" customHeight="1" x14ac:dyDescent="0.25">
      <c r="B86" s="1118"/>
      <c r="C86" s="1114" t="s">
        <v>311</v>
      </c>
      <c r="D86" s="374" t="s">
        <v>309</v>
      </c>
      <c r="E86" s="207"/>
      <c r="F86" s="207"/>
      <c r="G86" s="98"/>
      <c r="H86" s="413">
        <v>0</v>
      </c>
      <c r="I86" s="414">
        <v>0</v>
      </c>
      <c r="J86" s="479">
        <v>0</v>
      </c>
      <c r="K86" s="153" t="s">
        <v>43</v>
      </c>
      <c r="L86" s="635">
        <v>0.9</v>
      </c>
      <c r="M86" s="899"/>
      <c r="N86" s="900"/>
      <c r="O86" s="432">
        <f>IF(H86&gt;0,ROUND((H86/$H$59)+0.495,1),0)</f>
        <v>0</v>
      </c>
      <c r="P86" s="433">
        <f>IF(I86&gt;0,ROUND((I86/$H$59)+0.495,1),0)</f>
        <v>0</v>
      </c>
      <c r="Q86" s="233">
        <f>IF(M86=0,L86,M86)</f>
        <v>0.9</v>
      </c>
      <c r="T86" s="449" t="s">
        <v>309</v>
      </c>
      <c r="U86" s="455">
        <v>1</v>
      </c>
      <c r="V86" s="455">
        <v>1</v>
      </c>
      <c r="X86" s="505">
        <f t="shared" si="1"/>
        <v>0</v>
      </c>
    </row>
    <row r="87" spans="2:24" ht="9.9499999999999993" customHeight="1" x14ac:dyDescent="0.25">
      <c r="B87" s="1118"/>
      <c r="C87" s="1115"/>
      <c r="D87" s="371"/>
      <c r="E87" s="371"/>
      <c r="F87" s="30"/>
      <c r="G87" s="32"/>
      <c r="H87" s="410"/>
      <c r="I87" s="411"/>
      <c r="J87" s="214"/>
      <c r="K87" s="153"/>
      <c r="L87" s="635"/>
      <c r="M87" s="899"/>
      <c r="N87" s="900"/>
      <c r="O87" s="919"/>
      <c r="P87" s="1130"/>
      <c r="T87" s="446"/>
      <c r="U87" s="455"/>
      <c r="V87" s="455"/>
      <c r="X87" s="505"/>
    </row>
    <row r="88" spans="2:24" ht="14.1" customHeight="1" x14ac:dyDescent="0.25">
      <c r="B88" s="1118"/>
      <c r="C88" s="1115"/>
      <c r="D88" s="204" t="s">
        <v>187</v>
      </c>
      <c r="E88" s="343"/>
      <c r="F88" s="657"/>
      <c r="G88" s="32"/>
      <c r="H88" s="413">
        <v>0</v>
      </c>
      <c r="I88" s="414">
        <v>0</v>
      </c>
      <c r="J88" s="479">
        <v>0</v>
      </c>
      <c r="K88" s="153" t="s">
        <v>43</v>
      </c>
      <c r="L88" s="635">
        <v>1.2</v>
      </c>
      <c r="M88" s="899"/>
      <c r="N88" s="900"/>
      <c r="O88" s="432">
        <f>IF(H88&gt;0,ROUND((H88/$H$59)+0.495,1),0)</f>
        <v>0</v>
      </c>
      <c r="P88" s="433">
        <f>IF(I88&gt;0,ROUND((I88/$H$59)+0.495,1),0)</f>
        <v>0</v>
      </c>
      <c r="Q88" s="233">
        <f>IF(M88=0,L88,M88)</f>
        <v>1.2</v>
      </c>
      <c r="T88" s="447" t="s">
        <v>187</v>
      </c>
      <c r="U88" s="455">
        <v>2</v>
      </c>
      <c r="V88" s="455">
        <v>2</v>
      </c>
      <c r="X88" s="505">
        <f t="shared" si="1"/>
        <v>0</v>
      </c>
    </row>
    <row r="89" spans="2:24" ht="9.9499999999999993" customHeight="1" x14ac:dyDescent="0.25">
      <c r="B89" s="1118"/>
      <c r="C89" s="1115"/>
      <c r="D89" s="372" t="s">
        <v>44</v>
      </c>
      <c r="E89" s="343"/>
      <c r="F89" s="657"/>
      <c r="G89" s="32"/>
      <c r="H89" s="410"/>
      <c r="I89" s="411"/>
      <c r="J89" s="214"/>
      <c r="K89" s="153"/>
      <c r="L89" s="635"/>
      <c r="M89" s="899"/>
      <c r="N89" s="900"/>
      <c r="O89" s="631"/>
      <c r="P89" s="632"/>
      <c r="T89" s="448"/>
      <c r="U89" s="455"/>
      <c r="V89" s="455"/>
      <c r="X89" s="505"/>
    </row>
    <row r="90" spans="2:24" ht="14.1" customHeight="1" x14ac:dyDescent="0.25">
      <c r="B90" s="1118"/>
      <c r="C90" s="1115"/>
      <c r="D90" s="204" t="s">
        <v>188</v>
      </c>
      <c r="E90" s="343"/>
      <c r="F90" s="657"/>
      <c r="G90" s="32"/>
      <c r="H90" s="413">
        <v>0</v>
      </c>
      <c r="I90" s="414">
        <v>0</v>
      </c>
      <c r="J90" s="479">
        <v>0</v>
      </c>
      <c r="K90" s="153" t="s">
        <v>43</v>
      </c>
      <c r="L90" s="635">
        <v>1.2</v>
      </c>
      <c r="M90" s="899"/>
      <c r="N90" s="900"/>
      <c r="O90" s="432">
        <f>IF(H90&gt;0,ROUND((H90/$H$59)+0.495,1),0)</f>
        <v>0</v>
      </c>
      <c r="P90" s="433">
        <f>IF(I90&gt;0,ROUND((I90/$H$59)+0.495,1),0)</f>
        <v>0</v>
      </c>
      <c r="Q90" s="233">
        <f>IF(M90=0,L90,M90)</f>
        <v>1.2</v>
      </c>
      <c r="T90" s="447" t="s">
        <v>188</v>
      </c>
      <c r="U90" s="455">
        <v>2.5</v>
      </c>
      <c r="V90" s="455">
        <v>2.5</v>
      </c>
      <c r="X90" s="505">
        <f t="shared" si="1"/>
        <v>0</v>
      </c>
    </row>
    <row r="91" spans="2:24" ht="9.9499999999999993" customHeight="1" x14ac:dyDescent="0.25">
      <c r="B91" s="1118"/>
      <c r="C91" s="1115"/>
      <c r="D91" s="370"/>
      <c r="E91" s="343"/>
      <c r="F91" s="657"/>
      <c r="G91" s="32"/>
      <c r="H91" s="410"/>
      <c r="I91" s="411"/>
      <c r="J91" s="214"/>
      <c r="K91" s="153"/>
      <c r="L91" s="635"/>
      <c r="M91" s="899"/>
      <c r="N91" s="900"/>
      <c r="O91" s="631"/>
      <c r="P91" s="632"/>
      <c r="T91" s="446"/>
      <c r="U91" s="455"/>
      <c r="V91" s="455"/>
      <c r="X91" s="505"/>
    </row>
    <row r="92" spans="2:24" ht="14.1" customHeight="1" x14ac:dyDescent="0.25">
      <c r="B92" s="1118"/>
      <c r="C92" s="1115"/>
      <c r="D92" s="204" t="s">
        <v>189</v>
      </c>
      <c r="E92" s="343"/>
      <c r="F92" s="657"/>
      <c r="G92" s="32"/>
      <c r="H92" s="413">
        <v>0</v>
      </c>
      <c r="I92" s="414">
        <v>0</v>
      </c>
      <c r="J92" s="479">
        <v>0</v>
      </c>
      <c r="K92" s="153" t="s">
        <v>43</v>
      </c>
      <c r="L92" s="635">
        <v>1.4</v>
      </c>
      <c r="M92" s="899"/>
      <c r="N92" s="900"/>
      <c r="O92" s="432">
        <f>IF(H92&gt;0,ROUND((H92/$H$59)+0.495,1),0)</f>
        <v>0</v>
      </c>
      <c r="P92" s="433">
        <f>IF(I92&gt;0,ROUND((I92/$H$59)+0.495,1),0)</f>
        <v>0</v>
      </c>
      <c r="Q92" s="233">
        <f>IF(M92=0,L92,M92)</f>
        <v>1.4</v>
      </c>
      <c r="T92" s="447" t="s">
        <v>189</v>
      </c>
      <c r="U92" s="455">
        <v>2.5</v>
      </c>
      <c r="V92" s="455">
        <v>2.5</v>
      </c>
      <c r="X92" s="505">
        <f t="shared" si="1"/>
        <v>0</v>
      </c>
    </row>
    <row r="93" spans="2:24" ht="9.9499999999999993" customHeight="1" x14ac:dyDescent="0.25">
      <c r="B93" s="1118"/>
      <c r="C93" s="1115"/>
      <c r="D93" s="372" t="s">
        <v>44</v>
      </c>
      <c r="E93" s="343"/>
      <c r="F93" s="657"/>
      <c r="G93" s="32"/>
      <c r="H93" s="410"/>
      <c r="I93" s="411"/>
      <c r="J93" s="214"/>
      <c r="K93" s="153"/>
      <c r="L93" s="635"/>
      <c r="M93" s="899"/>
      <c r="N93" s="900"/>
      <c r="O93" s="631"/>
      <c r="P93" s="632"/>
      <c r="T93" s="448"/>
      <c r="U93" s="455"/>
      <c r="V93" s="455"/>
      <c r="X93" s="505"/>
    </row>
    <row r="94" spans="2:24" ht="14.1" customHeight="1" x14ac:dyDescent="0.25">
      <c r="B94" s="1118"/>
      <c r="C94" s="1115"/>
      <c r="D94" s="204" t="s">
        <v>190</v>
      </c>
      <c r="E94" s="343"/>
      <c r="F94" s="657"/>
      <c r="G94" s="32"/>
      <c r="H94" s="413">
        <v>0</v>
      </c>
      <c r="I94" s="414">
        <v>0</v>
      </c>
      <c r="J94" s="479">
        <v>0</v>
      </c>
      <c r="K94" s="153" t="s">
        <v>43</v>
      </c>
      <c r="L94" s="635">
        <v>1.5</v>
      </c>
      <c r="M94" s="899"/>
      <c r="N94" s="900"/>
      <c r="O94" s="432">
        <f>IF(H94&gt;0,ROUND((H94/$H$59)+0.495,1),0)</f>
        <v>0</v>
      </c>
      <c r="P94" s="433">
        <f>IF(I94&gt;0,ROUND((I94/$H$59)+0.495,1),0)</f>
        <v>0</v>
      </c>
      <c r="Q94" s="233">
        <f>IF(M94=0,L94,M94)</f>
        <v>1.5</v>
      </c>
      <c r="T94" s="447" t="s">
        <v>190</v>
      </c>
      <c r="U94" s="455">
        <v>1</v>
      </c>
      <c r="V94" s="455">
        <v>1</v>
      </c>
      <c r="X94" s="505">
        <f t="shared" si="1"/>
        <v>0</v>
      </c>
    </row>
    <row r="95" spans="2:24" ht="9.9499999999999993" customHeight="1" x14ac:dyDescent="0.25">
      <c r="B95" s="1118"/>
      <c r="C95" s="1115"/>
      <c r="D95" s="370"/>
      <c r="E95" s="343"/>
      <c r="F95" s="657"/>
      <c r="G95" s="32"/>
      <c r="H95" s="410"/>
      <c r="I95" s="411"/>
      <c r="J95" s="214"/>
      <c r="K95" s="153"/>
      <c r="L95" s="635"/>
      <c r="M95" s="899"/>
      <c r="N95" s="900"/>
      <c r="O95" s="631"/>
      <c r="P95" s="632"/>
      <c r="T95" s="446"/>
      <c r="U95" s="455"/>
      <c r="V95" s="455"/>
      <c r="X95" s="505"/>
    </row>
    <row r="96" spans="2:24" ht="14.1" customHeight="1" x14ac:dyDescent="0.25">
      <c r="B96" s="1118"/>
      <c r="C96" s="1115"/>
      <c r="D96" s="204" t="s">
        <v>191</v>
      </c>
      <c r="E96" s="343"/>
      <c r="F96" s="657"/>
      <c r="G96" s="32"/>
      <c r="H96" s="413">
        <v>0</v>
      </c>
      <c r="I96" s="414">
        <v>0</v>
      </c>
      <c r="J96" s="479">
        <v>0</v>
      </c>
      <c r="K96" s="153" t="s">
        <v>43</v>
      </c>
      <c r="L96" s="635">
        <v>1.5</v>
      </c>
      <c r="M96" s="899"/>
      <c r="N96" s="900"/>
      <c r="O96" s="432">
        <f>IF(H96&gt;0,ROUND((H96/$H$59)+0.495,1),0)</f>
        <v>0</v>
      </c>
      <c r="P96" s="433">
        <f>IF(I96&gt;0,ROUND((I96/$H$59)+0.495,1),0)</f>
        <v>0</v>
      </c>
      <c r="Q96" s="233">
        <f>IF(M96=0,L96,M96)</f>
        <v>1.5</v>
      </c>
      <c r="T96" s="447" t="s">
        <v>191</v>
      </c>
      <c r="U96" s="455">
        <v>2</v>
      </c>
      <c r="V96" s="455">
        <v>2</v>
      </c>
      <c r="X96" s="505">
        <f t="shared" si="1"/>
        <v>0</v>
      </c>
    </row>
    <row r="97" spans="2:24" ht="9.9499999999999993" customHeight="1" x14ac:dyDescent="0.25">
      <c r="B97" s="1118"/>
      <c r="C97" s="1115"/>
      <c r="D97" s="372" t="s">
        <v>44</v>
      </c>
      <c r="E97" s="343"/>
      <c r="F97" s="657"/>
      <c r="G97" s="32"/>
      <c r="H97" s="410"/>
      <c r="I97" s="411"/>
      <c r="J97" s="214"/>
      <c r="K97" s="153"/>
      <c r="L97" s="635"/>
      <c r="M97" s="899"/>
      <c r="N97" s="900"/>
      <c r="O97" s="631"/>
      <c r="P97" s="632"/>
      <c r="T97" s="448"/>
      <c r="U97" s="455"/>
      <c r="V97" s="455"/>
      <c r="X97" s="505"/>
    </row>
    <row r="98" spans="2:24" ht="14.1" customHeight="1" x14ac:dyDescent="0.25">
      <c r="B98" s="1118"/>
      <c r="C98" s="1115"/>
      <c r="D98" s="204" t="s">
        <v>192</v>
      </c>
      <c r="E98" s="343"/>
      <c r="F98" s="657"/>
      <c r="G98" s="32"/>
      <c r="H98" s="413">
        <v>0</v>
      </c>
      <c r="I98" s="414">
        <v>0</v>
      </c>
      <c r="J98" s="479">
        <v>0</v>
      </c>
      <c r="K98" s="153" t="s">
        <v>43</v>
      </c>
      <c r="L98" s="635">
        <v>1.7</v>
      </c>
      <c r="M98" s="899"/>
      <c r="N98" s="900"/>
      <c r="O98" s="432">
        <f>IF(H98&gt;0,ROUND((H98/$H$59)+0.495,1),0)</f>
        <v>0</v>
      </c>
      <c r="P98" s="433">
        <f>IF(I98&gt;0,ROUND((I98/$H$59)+0.495,1),0)</f>
        <v>0</v>
      </c>
      <c r="Q98" s="233">
        <f>IF(M98=0,L98,M98)</f>
        <v>1.7</v>
      </c>
      <c r="T98" s="447" t="s">
        <v>192</v>
      </c>
      <c r="U98" s="455">
        <v>2.5</v>
      </c>
      <c r="V98" s="455">
        <v>2.5</v>
      </c>
      <c r="X98" s="505">
        <f t="shared" si="1"/>
        <v>0</v>
      </c>
    </row>
    <row r="99" spans="2:24" ht="9.9499999999999993" customHeight="1" x14ac:dyDescent="0.25">
      <c r="B99" s="1118"/>
      <c r="C99" s="1115"/>
      <c r="D99" s="370"/>
      <c r="E99" s="343"/>
      <c r="F99" s="657"/>
      <c r="G99" s="32"/>
      <c r="H99" s="410"/>
      <c r="I99" s="411"/>
      <c r="J99" s="214"/>
      <c r="K99" s="153"/>
      <c r="L99" s="635"/>
      <c r="M99" s="899"/>
      <c r="N99" s="900"/>
      <c r="O99" s="631"/>
      <c r="P99" s="632"/>
      <c r="T99" s="446"/>
      <c r="U99" s="455"/>
      <c r="V99" s="455"/>
      <c r="X99" s="505"/>
    </row>
    <row r="100" spans="2:24" ht="14.1" customHeight="1" x14ac:dyDescent="0.25">
      <c r="B100" s="1118"/>
      <c r="C100" s="1115"/>
      <c r="D100" s="204" t="s">
        <v>193</v>
      </c>
      <c r="E100" s="207"/>
      <c r="F100" s="207"/>
      <c r="G100" s="98"/>
      <c r="H100" s="413">
        <v>0</v>
      </c>
      <c r="I100" s="414">
        <v>0</v>
      </c>
      <c r="J100" s="479">
        <v>0</v>
      </c>
      <c r="K100" s="153" t="s">
        <v>43</v>
      </c>
      <c r="L100" s="635">
        <v>1.7</v>
      </c>
      <c r="M100" s="899"/>
      <c r="N100" s="900"/>
      <c r="O100" s="432">
        <f>IF(H100&gt;0,ROUND((H100/$H$59)+0.495,1),0)</f>
        <v>0</v>
      </c>
      <c r="P100" s="433">
        <f>IF(I100&gt;0,ROUND((I100/$H$59)+0.495,1),0)</f>
        <v>0</v>
      </c>
      <c r="Q100" s="233">
        <f>IF(M100=0,L100,M100)</f>
        <v>1.7</v>
      </c>
      <c r="T100" s="447" t="s">
        <v>193</v>
      </c>
      <c r="U100" s="455">
        <v>2.5</v>
      </c>
      <c r="V100" s="455">
        <v>2.5</v>
      </c>
      <c r="X100" s="505">
        <f t="shared" si="1"/>
        <v>0</v>
      </c>
    </row>
    <row r="101" spans="2:24" ht="9.9499999999999993" customHeight="1" x14ac:dyDescent="0.25">
      <c r="B101" s="1118"/>
      <c r="C101" s="1115"/>
      <c r="D101" s="372" t="s">
        <v>44</v>
      </c>
      <c r="E101" s="373"/>
      <c r="F101" s="657"/>
      <c r="G101" s="32"/>
      <c r="H101" s="410"/>
      <c r="I101" s="411"/>
      <c r="J101" s="214"/>
      <c r="K101" s="153"/>
      <c r="L101" s="635"/>
      <c r="M101" s="899"/>
      <c r="N101" s="900"/>
      <c r="O101" s="631"/>
      <c r="P101" s="632"/>
      <c r="T101" s="448"/>
      <c r="U101" s="455"/>
      <c r="V101" s="455"/>
      <c r="X101" s="505"/>
    </row>
    <row r="102" spans="2:24" ht="14.1" customHeight="1" x14ac:dyDescent="0.25">
      <c r="B102" s="1118"/>
      <c r="C102" s="1115"/>
      <c r="D102" s="207" t="s">
        <v>499</v>
      </c>
      <c r="E102" s="207"/>
      <c r="F102" s="207"/>
      <c r="G102" s="98"/>
      <c r="H102" s="413">
        <v>0</v>
      </c>
      <c r="I102" s="414">
        <v>0</v>
      </c>
      <c r="J102" s="479">
        <v>0</v>
      </c>
      <c r="K102" s="153" t="s">
        <v>43</v>
      </c>
      <c r="L102" s="635"/>
      <c r="M102" s="899"/>
      <c r="N102" s="900"/>
      <c r="O102" s="432">
        <f>IF(H102&gt;0,ROUND((H102/$H$59)+0.495,1),0)</f>
        <v>0</v>
      </c>
      <c r="P102" s="433">
        <f>IF(I102&gt;0,ROUND((I102/$H$59)+0.495,1),0)</f>
        <v>0</v>
      </c>
      <c r="Q102" s="233">
        <f>IF(M102=0,L102,M102)</f>
        <v>0</v>
      </c>
      <c r="T102" s="447" t="s">
        <v>308</v>
      </c>
      <c r="U102" s="455">
        <v>1</v>
      </c>
      <c r="V102" s="455">
        <v>0.5</v>
      </c>
      <c r="X102" s="505">
        <f t="shared" si="1"/>
        <v>0</v>
      </c>
    </row>
    <row r="103" spans="2:24" ht="9.9499999999999993" customHeight="1" thickBot="1" x14ac:dyDescent="0.3">
      <c r="B103" s="1118"/>
      <c r="C103" s="1115"/>
      <c r="D103" s="371"/>
      <c r="E103" s="371"/>
      <c r="F103" s="657"/>
      <c r="G103" s="32"/>
      <c r="H103" s="32"/>
      <c r="I103" s="33"/>
      <c r="J103" s="657"/>
      <c r="K103" s="153"/>
      <c r="L103" s="635"/>
      <c r="M103" s="899"/>
      <c r="N103" s="900"/>
      <c r="O103" s="631"/>
      <c r="P103" s="632"/>
      <c r="T103" s="450"/>
      <c r="U103" s="456"/>
      <c r="V103" s="453"/>
      <c r="X103" s="506"/>
    </row>
    <row r="104" spans="2:24" ht="14.25" customHeight="1" x14ac:dyDescent="0.25">
      <c r="B104" s="1118"/>
      <c r="C104" s="1168" t="s">
        <v>324</v>
      </c>
      <c r="D104" s="1169"/>
      <c r="E104" s="1169"/>
      <c r="F104" s="1169"/>
      <c r="G104" s="1169"/>
      <c r="H104" s="610" t="str">
        <f>K18</f>
        <v>Non</v>
      </c>
      <c r="I104" s="611"/>
      <c r="J104" s="180"/>
      <c r="K104" s="473"/>
      <c r="L104" s="612"/>
      <c r="M104" s="638"/>
      <c r="N104" s="639"/>
      <c r="O104" s="613"/>
      <c r="P104" s="614"/>
    </row>
    <row r="105" spans="2:24" ht="3.75" customHeight="1" x14ac:dyDescent="0.25">
      <c r="B105" s="1118"/>
      <c r="C105" s="372"/>
      <c r="D105" s="373"/>
      <c r="E105" s="373"/>
      <c r="F105" s="657"/>
      <c r="G105" s="32"/>
      <c r="H105" s="410"/>
      <c r="I105" s="33"/>
      <c r="J105" s="657"/>
      <c r="K105" s="153"/>
      <c r="L105" s="635"/>
      <c r="M105" s="899"/>
      <c r="N105" s="900"/>
      <c r="O105" s="919"/>
      <c r="P105" s="920"/>
    </row>
    <row r="106" spans="2:24" ht="15.75" customHeight="1" x14ac:dyDescent="0.25">
      <c r="B106" s="1118"/>
      <c r="C106" s="628" t="s">
        <v>468</v>
      </c>
      <c r="D106" s="47"/>
      <c r="E106" s="47"/>
      <c r="F106" s="161"/>
      <c r="G106" s="162"/>
      <c r="H106" s="464">
        <v>2</v>
      </c>
      <c r="I106" s="657"/>
      <c r="J106" s="657"/>
      <c r="K106" s="153" t="s">
        <v>47</v>
      </c>
      <c r="L106" s="486">
        <v>5</v>
      </c>
      <c r="M106" s="899">
        <v>0</v>
      </c>
      <c r="N106" s="900"/>
      <c r="O106" s="919"/>
      <c r="P106" s="920"/>
      <c r="Q106" s="233">
        <f>IF(M106=0,L106,M106)</f>
        <v>5</v>
      </c>
    </row>
    <row r="107" spans="2:24" ht="6" customHeight="1" x14ac:dyDescent="0.25">
      <c r="B107" s="1118"/>
      <c r="C107" s="628"/>
      <c r="D107" s="47"/>
      <c r="E107" s="6"/>
      <c r="F107" s="161"/>
      <c r="G107" s="164"/>
      <c r="H107" s="223"/>
      <c r="I107" s="657"/>
      <c r="J107" s="657"/>
      <c r="K107" s="153"/>
      <c r="L107" s="486"/>
      <c r="M107" s="37"/>
      <c r="N107" s="644"/>
      <c r="O107" s="631"/>
      <c r="P107" s="632"/>
    </row>
    <row r="108" spans="2:24" ht="15.75" customHeight="1" x14ac:dyDescent="0.25">
      <c r="B108" s="1118"/>
      <c r="C108" s="628" t="s">
        <v>337</v>
      </c>
      <c r="D108" s="47"/>
      <c r="E108" s="47"/>
      <c r="F108" s="161"/>
      <c r="G108" s="162"/>
      <c r="H108" s="465">
        <v>0</v>
      </c>
      <c r="I108" s="646" t="s">
        <v>338</v>
      </c>
      <c r="J108" s="657"/>
      <c r="K108" s="153"/>
      <c r="L108" s="486"/>
      <c r="M108" s="625"/>
      <c r="N108" s="644"/>
      <c r="O108" s="631"/>
      <c r="P108" s="632"/>
      <c r="Q108" s="11"/>
    </row>
    <row r="109" spans="2:24" ht="6" customHeight="1" x14ac:dyDescent="0.25">
      <c r="B109" s="1118"/>
      <c r="C109" s="163"/>
      <c r="D109" s="47"/>
      <c r="E109" s="6"/>
      <c r="F109" s="6"/>
      <c r="G109" s="162"/>
      <c r="H109" s="223"/>
      <c r="I109" s="657"/>
      <c r="J109" s="164"/>
      <c r="K109" s="153"/>
      <c r="L109" s="486"/>
      <c r="M109" s="37"/>
      <c r="N109" s="644"/>
      <c r="O109" s="919"/>
      <c r="P109" s="920"/>
    </row>
    <row r="110" spans="2:24" ht="14.1" customHeight="1" x14ac:dyDescent="0.25">
      <c r="B110" s="1118"/>
      <c r="C110" s="645" t="s">
        <v>464</v>
      </c>
      <c r="D110" s="47"/>
      <c r="E110" s="6"/>
      <c r="F110" s="6"/>
      <c r="G110" s="1138" t="s">
        <v>207</v>
      </c>
      <c r="H110" s="521">
        <v>2.4</v>
      </c>
      <c r="I110" s="1138" t="s">
        <v>208</v>
      </c>
      <c r="J110" s="521">
        <v>2.4</v>
      </c>
      <c r="K110" s="153"/>
      <c r="L110" s="486"/>
      <c r="M110" s="37"/>
      <c r="N110" s="644"/>
      <c r="O110" s="919"/>
      <c r="P110" s="920"/>
    </row>
    <row r="111" spans="2:24" ht="6" customHeight="1" x14ac:dyDescent="0.25">
      <c r="B111" s="1118"/>
      <c r="C111" s="628"/>
      <c r="D111" s="47"/>
      <c r="E111" s="6"/>
      <c r="F111" s="6"/>
      <c r="G111" s="1138"/>
      <c r="H111" s="223"/>
      <c r="I111" s="1138"/>
      <c r="J111" s="223"/>
      <c r="K111" s="153"/>
      <c r="L111" s="486"/>
      <c r="M111" s="37"/>
      <c r="N111" s="644"/>
      <c r="O111" s="919"/>
      <c r="P111" s="920"/>
    </row>
    <row r="112" spans="2:24" ht="14.1" customHeight="1" x14ac:dyDescent="0.25">
      <c r="B112" s="1118"/>
      <c r="C112" s="645" t="s">
        <v>460</v>
      </c>
      <c r="D112" s="47"/>
      <c r="E112" s="6"/>
      <c r="F112" s="6"/>
      <c r="G112" s="1138"/>
      <c r="H112" s="521">
        <v>2.4</v>
      </c>
      <c r="I112" s="1138"/>
      <c r="J112" s="521">
        <v>2.4</v>
      </c>
      <c r="K112" s="153"/>
      <c r="L112" s="486"/>
      <c r="M112" s="37"/>
      <c r="N112" s="644"/>
      <c r="O112" s="919"/>
      <c r="P112" s="920"/>
    </row>
    <row r="113" spans="2:17" ht="6" customHeight="1" x14ac:dyDescent="0.25">
      <c r="B113" s="1118"/>
      <c r="C113" s="628"/>
      <c r="D113" s="47"/>
      <c r="E113" s="6"/>
      <c r="F113" s="6"/>
      <c r="G113" s="1138"/>
      <c r="H113" s="223"/>
      <c r="I113" s="1138"/>
      <c r="J113" s="223"/>
      <c r="K113" s="153"/>
      <c r="L113" s="486"/>
      <c r="M113" s="37"/>
      <c r="N113" s="644"/>
      <c r="O113" s="919"/>
      <c r="P113" s="920"/>
    </row>
    <row r="114" spans="2:17" ht="14.1" customHeight="1" x14ac:dyDescent="0.25">
      <c r="B114" s="1118"/>
      <c r="C114" s="645" t="s">
        <v>461</v>
      </c>
      <c r="D114" s="47"/>
      <c r="E114" s="6"/>
      <c r="F114" s="6"/>
      <c r="G114" s="1138"/>
      <c r="H114" s="521">
        <v>2.4</v>
      </c>
      <c r="I114" s="1138"/>
      <c r="J114" s="521">
        <v>2.4</v>
      </c>
      <c r="K114" s="153"/>
      <c r="L114" s="486"/>
      <c r="M114" s="899"/>
      <c r="N114" s="900"/>
      <c r="O114" s="919"/>
      <c r="P114" s="920"/>
    </row>
    <row r="115" spans="2:17" ht="6" customHeight="1" x14ac:dyDescent="0.25">
      <c r="B115" s="1118"/>
      <c r="C115" s="645"/>
      <c r="D115" s="47"/>
      <c r="E115" s="6"/>
      <c r="F115" s="6"/>
      <c r="G115" s="1138"/>
      <c r="H115" s="223"/>
      <c r="I115" s="1138"/>
      <c r="J115" s="223"/>
      <c r="K115" s="153"/>
      <c r="L115" s="486"/>
      <c r="M115" s="37"/>
      <c r="N115" s="644"/>
      <c r="O115" s="919"/>
      <c r="P115" s="920"/>
    </row>
    <row r="116" spans="2:17" ht="14.1" customHeight="1" x14ac:dyDescent="0.25">
      <c r="B116" s="1118"/>
      <c r="C116" s="645" t="s">
        <v>462</v>
      </c>
      <c r="D116" s="47"/>
      <c r="E116" s="6"/>
      <c r="F116" s="6"/>
      <c r="G116" s="1138"/>
      <c r="H116" s="521">
        <v>2.4</v>
      </c>
      <c r="I116" s="1138"/>
      <c r="J116" s="521">
        <v>2.4</v>
      </c>
      <c r="K116" s="153"/>
      <c r="L116" s="486"/>
      <c r="M116" s="37"/>
      <c r="N116" s="644"/>
      <c r="O116" s="919"/>
      <c r="P116" s="920"/>
    </row>
    <row r="117" spans="2:17" ht="6" customHeight="1" x14ac:dyDescent="0.25">
      <c r="B117" s="1118"/>
      <c r="C117" s="628"/>
      <c r="D117" s="47"/>
      <c r="E117" s="6"/>
      <c r="F117" s="161"/>
      <c r="G117" s="1138"/>
      <c r="H117" s="223"/>
      <c r="I117" s="161"/>
      <c r="J117" s="214"/>
      <c r="K117" s="153"/>
      <c r="L117" s="486"/>
      <c r="M117" s="37"/>
      <c r="N117" s="644"/>
      <c r="O117" s="919"/>
      <c r="P117" s="920"/>
    </row>
    <row r="118" spans="2:17" ht="14.1" customHeight="1" x14ac:dyDescent="0.25">
      <c r="B118" s="1118"/>
      <c r="C118" s="645" t="s">
        <v>463</v>
      </c>
      <c r="D118" s="47"/>
      <c r="E118" s="6"/>
      <c r="F118" s="6"/>
      <c r="G118" s="1138"/>
      <c r="H118" s="521">
        <v>2.4</v>
      </c>
      <c r="I118" s="161"/>
      <c r="J118" s="214"/>
      <c r="K118" s="153"/>
      <c r="L118" s="486"/>
      <c r="M118" s="37"/>
      <c r="N118" s="644"/>
      <c r="O118" s="919"/>
      <c r="P118" s="920"/>
    </row>
    <row r="119" spans="2:17" ht="6" customHeight="1" x14ac:dyDescent="0.25">
      <c r="B119" s="1118"/>
      <c r="C119" s="645"/>
      <c r="D119" s="47"/>
      <c r="E119" s="6"/>
      <c r="F119" s="161"/>
      <c r="G119" s="162"/>
      <c r="H119" s="420"/>
      <c r="I119" s="657"/>
      <c r="J119" s="214"/>
      <c r="K119" s="153"/>
      <c r="L119" s="486"/>
      <c r="M119" s="37"/>
      <c r="N119" s="644"/>
      <c r="O119" s="919"/>
      <c r="P119" s="920"/>
    </row>
    <row r="120" spans="2:17" ht="15" customHeight="1" x14ac:dyDescent="0.25">
      <c r="B120" s="1118"/>
      <c r="C120" s="628" t="s">
        <v>339</v>
      </c>
      <c r="D120" s="47"/>
      <c r="E120" s="47"/>
      <c r="F120" s="161"/>
      <c r="G120" s="167"/>
      <c r="H120" s="464">
        <f>ROUNDUP(IF(VAR&gt;0,(IF(H68&gt;0,H68/3,0)+IF(H70&gt;0,H70/3,0)+IF(H72&gt;0,H72/1.2,0)+IF(H74&gt;0,H74/1.2,0)+IF(H76&gt;0,H76/3)+IF(H78&gt;0,H78/3,0)+IF(H80&gt;0,H80/1.2,0)+IF(H82&gt;0,H82/1.2,0)+IF(H86&gt;0,H86/3,0)+IF(H88&gt;0,H88/3,0)+IF(H90&gt;0,H90/1.2,0)+IF(H92&gt;0,H92/1.2,0)+IF(H94&gt;0,H94/3,0)+IF(H96&gt;0,H96/3,0)+IF(H98&gt;0,H98/1.2,0)+IF(H100&gt;0,H100/1.2,0))/(VAR*K10),0),0)</f>
        <v>10</v>
      </c>
      <c r="I120" s="657"/>
      <c r="J120" s="214"/>
      <c r="K120" s="153"/>
      <c r="L120" s="486"/>
      <c r="M120" s="625"/>
      <c r="N120" s="644"/>
      <c r="O120" s="631"/>
      <c r="P120" s="632"/>
      <c r="Q120" s="11"/>
    </row>
    <row r="121" spans="2:17" ht="6" customHeight="1" x14ac:dyDescent="0.25">
      <c r="B121" s="1118"/>
      <c r="C121" s="645"/>
      <c r="D121" s="47"/>
      <c r="E121" s="6"/>
      <c r="F121" s="161"/>
      <c r="G121" s="162"/>
      <c r="H121" s="420"/>
      <c r="I121" s="657"/>
      <c r="J121" s="214"/>
      <c r="K121" s="153"/>
      <c r="L121" s="486"/>
      <c r="M121" s="37"/>
      <c r="N121" s="644"/>
      <c r="O121" s="919"/>
      <c r="P121" s="920"/>
    </row>
    <row r="122" spans="2:17" ht="14.1" customHeight="1" x14ac:dyDescent="0.25">
      <c r="B122" s="1118"/>
      <c r="C122" s="628" t="s">
        <v>467</v>
      </c>
      <c r="D122" s="47"/>
      <c r="E122" s="47"/>
      <c r="F122" s="161"/>
      <c r="G122" s="162"/>
      <c r="H122" s="464">
        <v>2</v>
      </c>
      <c r="I122" s="657"/>
      <c r="J122" s="214"/>
      <c r="K122" s="153"/>
      <c r="L122" s="486"/>
      <c r="M122" s="899">
        <v>0</v>
      </c>
      <c r="N122" s="900"/>
      <c r="O122" s="919"/>
      <c r="P122" s="920"/>
      <c r="Q122" s="233">
        <f>IF(M122=0,L122,M122)</f>
        <v>0</v>
      </c>
    </row>
    <row r="123" spans="2:17" ht="6" customHeight="1" x14ac:dyDescent="0.25">
      <c r="B123" s="1118"/>
      <c r="C123" s="645"/>
      <c r="D123" s="47"/>
      <c r="E123" s="6"/>
      <c r="F123" s="161"/>
      <c r="G123" s="162"/>
      <c r="H123" s="420"/>
      <c r="I123" s="657"/>
      <c r="J123" s="214"/>
      <c r="K123" s="153"/>
      <c r="L123" s="486"/>
      <c r="M123" s="37"/>
      <c r="N123" s="644"/>
      <c r="O123" s="919"/>
      <c r="P123" s="920"/>
    </row>
    <row r="124" spans="2:17" ht="15" customHeight="1" x14ac:dyDescent="0.25">
      <c r="B124" s="1118"/>
      <c r="C124" s="628" t="s">
        <v>174</v>
      </c>
      <c r="D124" s="47"/>
      <c r="E124" s="47"/>
      <c r="F124" s="161"/>
      <c r="G124" s="167"/>
      <c r="H124" s="417">
        <v>0</v>
      </c>
      <c r="I124" s="657"/>
      <c r="J124" s="214"/>
      <c r="K124" s="153"/>
      <c r="L124" s="486"/>
      <c r="M124" s="899">
        <v>0</v>
      </c>
      <c r="N124" s="900"/>
      <c r="O124" s="919"/>
      <c r="P124" s="920"/>
      <c r="Q124" s="233">
        <f>IF(M124=0,L124,M124)</f>
        <v>0</v>
      </c>
    </row>
    <row r="125" spans="2:17" ht="6" customHeight="1" thickBot="1" x14ac:dyDescent="0.3">
      <c r="B125" s="1118"/>
      <c r="C125" s="628"/>
      <c r="D125" s="47"/>
      <c r="E125" s="6"/>
      <c r="F125" s="497"/>
      <c r="G125" s="498"/>
      <c r="H125" s="223"/>
      <c r="I125" s="161"/>
      <c r="J125" s="214"/>
      <c r="K125" s="153"/>
      <c r="L125" s="486"/>
      <c r="M125" s="37"/>
      <c r="N125" s="644"/>
      <c r="O125" s="631"/>
      <c r="P125" s="632"/>
    </row>
    <row r="126" spans="2:17" ht="14.1" customHeight="1" x14ac:dyDescent="0.25">
      <c r="B126" s="1118"/>
      <c r="C126" s="494" t="s">
        <v>48</v>
      </c>
      <c r="D126" s="495"/>
      <c r="E126" s="496"/>
      <c r="F126" s="161"/>
      <c r="G126" s="161"/>
      <c r="H126" s="499">
        <v>0</v>
      </c>
      <c r="I126" s="500"/>
      <c r="J126" s="501">
        <v>0</v>
      </c>
      <c r="K126" s="502" t="s">
        <v>52</v>
      </c>
      <c r="L126" s="503">
        <v>5</v>
      </c>
      <c r="M126" s="1140"/>
      <c r="N126" s="1141"/>
      <c r="O126" s="1147">
        <f>IF(H126&gt;0,ROUND((H126/$H$59)+0.495,1),0)</f>
        <v>0</v>
      </c>
      <c r="P126" s="1148"/>
      <c r="Q126" s="233">
        <f>IF(M126=0,L126,M126)</f>
        <v>5</v>
      </c>
    </row>
    <row r="127" spans="2:17" ht="6" customHeight="1" x14ac:dyDescent="0.25">
      <c r="B127" s="1118"/>
      <c r="C127" s="628"/>
      <c r="D127" s="47"/>
      <c r="E127" s="6"/>
      <c r="F127" s="6"/>
      <c r="G127" s="161"/>
      <c r="H127" s="223"/>
      <c r="I127" s="161"/>
      <c r="J127" s="214"/>
      <c r="K127" s="153"/>
      <c r="L127" s="486"/>
      <c r="M127" s="37"/>
      <c r="N127" s="644"/>
      <c r="O127" s="919"/>
      <c r="P127" s="920"/>
    </row>
    <row r="128" spans="2:17" ht="14.1" customHeight="1" x14ac:dyDescent="0.25">
      <c r="B128" s="1118"/>
      <c r="C128" s="339" t="s">
        <v>166</v>
      </c>
      <c r="D128" s="47"/>
      <c r="E128" s="166"/>
      <c r="F128" s="161"/>
      <c r="G128" s="167"/>
      <c r="H128" s="417">
        <v>0</v>
      </c>
      <c r="I128" s="213" t="s">
        <v>228</v>
      </c>
      <c r="J128" s="480">
        <v>0</v>
      </c>
      <c r="K128" s="153" t="s">
        <v>438</v>
      </c>
      <c r="L128" s="486">
        <v>5</v>
      </c>
      <c r="M128" s="625"/>
      <c r="N128" s="644"/>
      <c r="O128" s="923">
        <f>IF(H128&gt;0,ROUND((H128/$H$59)+0.495,1),0)</f>
        <v>0</v>
      </c>
      <c r="P128" s="924"/>
      <c r="Q128" s="233">
        <f>IF(M128=0,L128,M128)</f>
        <v>5</v>
      </c>
    </row>
    <row r="129" spans="2:17" ht="5.25" customHeight="1" x14ac:dyDescent="0.25">
      <c r="B129" s="1118"/>
      <c r="C129" s="645"/>
      <c r="D129" s="47"/>
      <c r="E129" s="6"/>
      <c r="F129" s="161"/>
      <c r="G129" s="164"/>
      <c r="H129" s="223"/>
      <c r="I129" s="657"/>
      <c r="J129" s="657"/>
      <c r="K129" s="153"/>
      <c r="L129" s="486"/>
      <c r="M129" s="37"/>
      <c r="N129" s="644"/>
      <c r="O129" s="919"/>
      <c r="P129" s="920"/>
    </row>
    <row r="130" spans="2:17" ht="15.75" customHeight="1" x14ac:dyDescent="0.25">
      <c r="B130" s="1118"/>
      <c r="C130" s="628" t="s">
        <v>465</v>
      </c>
      <c r="D130" s="47"/>
      <c r="E130" s="47"/>
      <c r="F130" s="161"/>
      <c r="G130" s="162"/>
      <c r="H130" s="464">
        <v>2</v>
      </c>
      <c r="I130" s="657"/>
      <c r="J130" s="657"/>
      <c r="K130" s="153" t="s">
        <v>437</v>
      </c>
      <c r="L130" s="486">
        <v>4</v>
      </c>
      <c r="M130" s="899">
        <v>0</v>
      </c>
      <c r="N130" s="900"/>
      <c r="O130" s="919"/>
      <c r="P130" s="920"/>
      <c r="Q130" s="233">
        <f>IF(M130=0,L130,M130)</f>
        <v>4</v>
      </c>
    </row>
    <row r="131" spans="2:17" ht="6" customHeight="1" x14ac:dyDescent="0.25">
      <c r="B131" s="1118"/>
      <c r="C131" s="628"/>
      <c r="D131" s="47"/>
      <c r="E131" s="6"/>
      <c r="F131" s="161"/>
      <c r="G131" s="164"/>
      <c r="H131" s="223"/>
      <c r="I131" s="657"/>
      <c r="J131" s="657"/>
      <c r="K131" s="153"/>
      <c r="L131" s="486"/>
      <c r="M131" s="37"/>
      <c r="N131" s="644"/>
      <c r="O131" s="631"/>
      <c r="P131" s="632"/>
    </row>
    <row r="132" spans="2:17" ht="15.75" customHeight="1" x14ac:dyDescent="0.25">
      <c r="B132" s="1118"/>
      <c r="C132" s="628" t="s">
        <v>466</v>
      </c>
      <c r="D132" s="47"/>
      <c r="E132" s="47"/>
      <c r="F132" s="161"/>
      <c r="G132" s="162"/>
      <c r="H132" s="464">
        <v>1</v>
      </c>
      <c r="I132" s="646"/>
      <c r="J132" s="657"/>
      <c r="K132" s="153"/>
      <c r="L132" s="486"/>
      <c r="M132" s="625"/>
      <c r="N132" s="644"/>
      <c r="O132" s="631"/>
      <c r="P132" s="632"/>
      <c r="Q132" s="11"/>
    </row>
    <row r="133" spans="2:17" ht="6" customHeight="1" x14ac:dyDescent="0.25">
      <c r="B133" s="1118"/>
      <c r="C133" s="628"/>
      <c r="D133" s="47"/>
      <c r="E133" s="6"/>
      <c r="F133" s="161"/>
      <c r="G133" s="164"/>
      <c r="H133" s="223"/>
      <c r="I133" s="657"/>
      <c r="J133" s="657"/>
      <c r="K133" s="153"/>
      <c r="L133" s="486"/>
      <c r="M133" s="37"/>
      <c r="N133" s="644"/>
      <c r="O133" s="631"/>
      <c r="P133" s="632"/>
    </row>
    <row r="134" spans="2:17" ht="14.1" customHeight="1" x14ac:dyDescent="0.25">
      <c r="B134" s="1118"/>
      <c r="C134" s="339" t="s">
        <v>60</v>
      </c>
      <c r="D134" s="168"/>
      <c r="E134" s="168"/>
      <c r="F134" s="161"/>
      <c r="G134" s="167"/>
      <c r="H134" s="417">
        <v>0</v>
      </c>
      <c r="I134" s="413">
        <v>0</v>
      </c>
      <c r="J134" s="657"/>
      <c r="K134" s="153" t="s">
        <v>52</v>
      </c>
      <c r="L134" s="486">
        <v>3</v>
      </c>
      <c r="M134" s="899">
        <v>0</v>
      </c>
      <c r="N134" s="900"/>
      <c r="O134" s="1136">
        <f>IF(H134&gt;0,ROUND((H134/$H$59)+0.495,1),0)</f>
        <v>0</v>
      </c>
      <c r="P134" s="1137"/>
      <c r="Q134" s="233">
        <f>IF(M134=0,L134,M134)</f>
        <v>3</v>
      </c>
    </row>
    <row r="135" spans="2:17" ht="6" customHeight="1" thickBot="1" x14ac:dyDescent="0.3">
      <c r="B135" s="1119"/>
      <c r="C135" s="645"/>
      <c r="D135" s="47"/>
      <c r="E135" s="6"/>
      <c r="F135" s="161"/>
      <c r="G135" s="164"/>
      <c r="H135" s="223"/>
      <c r="I135" s="164"/>
      <c r="J135" s="164"/>
      <c r="K135" s="153"/>
      <c r="L135" s="486"/>
      <c r="M135" s="905"/>
      <c r="N135" s="906"/>
      <c r="O135" s="631"/>
      <c r="P135" s="632"/>
    </row>
    <row r="136" spans="2:17" ht="14.1" customHeight="1" x14ac:dyDescent="0.25">
      <c r="B136" s="893" t="s">
        <v>177</v>
      </c>
      <c r="C136" s="202" t="s">
        <v>168</v>
      </c>
      <c r="D136" s="169"/>
      <c r="E136" s="170"/>
      <c r="F136" s="171"/>
      <c r="G136" s="172"/>
      <c r="H136" s="418">
        <v>0</v>
      </c>
      <c r="I136" s="322"/>
      <c r="J136" s="322"/>
      <c r="K136" s="473" t="s">
        <v>47</v>
      </c>
      <c r="L136" s="101">
        <v>3</v>
      </c>
      <c r="M136" s="1132">
        <v>0</v>
      </c>
      <c r="N136" s="1133"/>
      <c r="O136" s="1134">
        <f>IF(H136&gt;0,ROUND((H136/$H$59)+0.495,1),0)</f>
        <v>0</v>
      </c>
      <c r="P136" s="1135"/>
      <c r="Q136" s="233">
        <f>IF(M136=0,L136,M136)</f>
        <v>3</v>
      </c>
    </row>
    <row r="137" spans="2:17" ht="6" customHeight="1" x14ac:dyDescent="0.25">
      <c r="B137" s="894"/>
      <c r="C137" s="339"/>
      <c r="D137" s="47"/>
      <c r="E137" s="166"/>
      <c r="F137" s="161"/>
      <c r="G137" s="161"/>
      <c r="H137" s="211"/>
      <c r="I137" s="161"/>
      <c r="J137" s="214"/>
      <c r="K137" s="153"/>
      <c r="L137" s="486"/>
      <c r="M137" s="625"/>
      <c r="N137" s="644"/>
      <c r="O137" s="919"/>
      <c r="P137" s="1131"/>
    </row>
    <row r="138" spans="2:17" ht="14.1" customHeight="1" x14ac:dyDescent="0.25">
      <c r="B138" s="894"/>
      <c r="C138" s="339" t="s">
        <v>167</v>
      </c>
      <c r="D138" s="47"/>
      <c r="E138" s="166"/>
      <c r="F138" s="161"/>
      <c r="G138" s="167"/>
      <c r="H138" s="417">
        <v>0</v>
      </c>
      <c r="I138" s="213"/>
      <c r="J138" s="214"/>
      <c r="K138" s="153"/>
      <c r="L138" s="486"/>
      <c r="M138" s="625"/>
      <c r="N138" s="644"/>
      <c r="O138" s="923">
        <f>IF(H138&gt;0,ROUND((H138/$H$59)+0.495,1),0)</f>
        <v>0</v>
      </c>
      <c r="P138" s="924"/>
    </row>
    <row r="139" spans="2:17" ht="6" customHeight="1" x14ac:dyDescent="0.25">
      <c r="B139" s="894"/>
      <c r="C139" s="628"/>
      <c r="D139" s="47"/>
      <c r="E139" s="6"/>
      <c r="F139" s="161"/>
      <c r="G139" s="164"/>
      <c r="H139" s="223"/>
      <c r="I139" s="657"/>
      <c r="J139" s="214"/>
      <c r="K139" s="153"/>
      <c r="L139" s="486"/>
      <c r="M139" s="37"/>
      <c r="N139" s="644"/>
      <c r="O139" s="631"/>
      <c r="P139" s="637"/>
    </row>
    <row r="140" spans="2:17" ht="14.1" customHeight="1" x14ac:dyDescent="0.25">
      <c r="B140" s="894"/>
      <c r="C140" s="339" t="s">
        <v>165</v>
      </c>
      <c r="D140" s="47"/>
      <c r="E140" s="166"/>
      <c r="F140" s="161"/>
      <c r="G140" s="167"/>
      <c r="H140" s="417">
        <v>0</v>
      </c>
      <c r="I140" s="213" t="s">
        <v>228</v>
      </c>
      <c r="J140" s="480">
        <v>0</v>
      </c>
      <c r="K140" s="153"/>
      <c r="L140" s="636"/>
      <c r="M140" s="899">
        <v>0</v>
      </c>
      <c r="N140" s="900"/>
      <c r="O140" s="923">
        <f>IF(H140&gt;0,ROUND((H140/$H$59)+0.495,1),0)</f>
        <v>0</v>
      </c>
      <c r="P140" s="924"/>
      <c r="Q140" s="233">
        <f>IF(M140=0,L140,M140)</f>
        <v>0</v>
      </c>
    </row>
    <row r="141" spans="2:17" ht="6" customHeight="1" x14ac:dyDescent="0.25">
      <c r="B141" s="894"/>
      <c r="C141" s="628"/>
      <c r="D141" s="47"/>
      <c r="E141" s="6"/>
      <c r="F141" s="161"/>
      <c r="G141" s="164"/>
      <c r="H141" s="223"/>
      <c r="I141" s="657"/>
      <c r="J141" s="214"/>
      <c r="K141" s="153"/>
      <c r="L141" s="486"/>
      <c r="M141" s="37"/>
      <c r="N141" s="644"/>
      <c r="O141" s="631"/>
      <c r="P141" s="637"/>
    </row>
    <row r="142" spans="2:17" ht="11.25" customHeight="1" thickBot="1" x14ac:dyDescent="0.3">
      <c r="B142" s="895"/>
      <c r="C142" s="203" t="s">
        <v>61</v>
      </c>
      <c r="D142" s="173"/>
      <c r="E142" s="173"/>
      <c r="F142" s="174"/>
      <c r="G142" s="175"/>
      <c r="H142" s="419">
        <v>0</v>
      </c>
      <c r="I142" s="176"/>
      <c r="J142" s="481"/>
      <c r="K142" s="153" t="s">
        <v>47</v>
      </c>
      <c r="L142" s="102">
        <v>2.5</v>
      </c>
      <c r="M142" s="1128">
        <v>0</v>
      </c>
      <c r="N142" s="1129"/>
      <c r="O142" s="923">
        <f>IF(H142&gt;0,ROUND((H142/$H$59)+0.495,1),0)</f>
        <v>0</v>
      </c>
      <c r="P142" s="924"/>
      <c r="Q142" s="233">
        <f>IF(M142=0,L142,M142)</f>
        <v>2.5</v>
      </c>
    </row>
    <row r="143" spans="2:17" ht="14.1" customHeight="1" x14ac:dyDescent="0.25">
      <c r="B143" s="1120" t="s">
        <v>164</v>
      </c>
      <c r="C143" s="649" t="s">
        <v>331</v>
      </c>
      <c r="D143" s="177"/>
      <c r="E143" s="54"/>
      <c r="F143" s="178"/>
      <c r="G143" s="179"/>
      <c r="H143" s="421">
        <v>0</v>
      </c>
      <c r="I143" s="375"/>
      <c r="J143" s="375"/>
      <c r="K143" s="152" t="s">
        <v>47</v>
      </c>
      <c r="L143" s="544">
        <v>3</v>
      </c>
      <c r="M143" s="925">
        <v>0</v>
      </c>
      <c r="N143" s="1123"/>
      <c r="O143" s="1100">
        <f>IF(H143&gt;0,ROUND((H143/$H$59)+0.495,1),0)</f>
        <v>0</v>
      </c>
      <c r="P143" s="1101"/>
      <c r="Q143" s="546">
        <f>IF(M143=0,L143,M143)</f>
        <v>3</v>
      </c>
    </row>
    <row r="144" spans="2:17" ht="6" customHeight="1" x14ac:dyDescent="0.25">
      <c r="B144" s="1121"/>
      <c r="C144" s="628"/>
      <c r="D144" s="47"/>
      <c r="E144" s="6"/>
      <c r="F144" s="161"/>
      <c r="G144" s="164"/>
      <c r="H144" s="223"/>
      <c r="I144" s="657"/>
      <c r="J144" s="214"/>
      <c r="K144" s="153"/>
      <c r="L144" s="545"/>
      <c r="M144" s="37"/>
      <c r="N144" s="626"/>
      <c r="O144" s="919"/>
      <c r="P144" s="920"/>
    </row>
    <row r="145" spans="2:17" ht="14.1" customHeight="1" x14ac:dyDescent="0.25">
      <c r="B145" s="1121"/>
      <c r="C145" s="339" t="s">
        <v>53</v>
      </c>
      <c r="D145" s="168"/>
      <c r="E145" s="168"/>
      <c r="F145" s="161"/>
      <c r="G145" s="167"/>
      <c r="H145" s="417">
        <v>0</v>
      </c>
      <c r="I145" s="657"/>
      <c r="J145" s="214"/>
      <c r="K145" s="153" t="s">
        <v>47</v>
      </c>
      <c r="L145" s="545">
        <v>3</v>
      </c>
      <c r="M145" s="899">
        <v>0</v>
      </c>
      <c r="N145" s="900"/>
      <c r="O145" s="923">
        <f>IF(H145&gt;0,ROUND((H145/$H$59)+0.495,1),0)</f>
        <v>0</v>
      </c>
      <c r="P145" s="924"/>
      <c r="Q145" s="546">
        <f>IF(M145=0,L145,M145)</f>
        <v>3</v>
      </c>
    </row>
    <row r="146" spans="2:17" ht="6" customHeight="1" x14ac:dyDescent="0.25">
      <c r="B146" s="1121"/>
      <c r="C146" s="628"/>
      <c r="D146" s="47"/>
      <c r="E146" s="6"/>
      <c r="F146" s="161"/>
      <c r="G146" s="164"/>
      <c r="H146" s="223"/>
      <c r="I146" s="657"/>
      <c r="J146" s="214"/>
      <c r="K146" s="153"/>
      <c r="L146" s="545"/>
      <c r="M146" s="901"/>
      <c r="N146" s="902"/>
      <c r="O146" s="919"/>
      <c r="P146" s="920"/>
    </row>
    <row r="147" spans="2:17" ht="14.1" customHeight="1" x14ac:dyDescent="0.25">
      <c r="B147" s="1121"/>
      <c r="C147" s="339" t="s">
        <v>51</v>
      </c>
      <c r="D147" s="168"/>
      <c r="E147" s="166"/>
      <c r="F147" s="161"/>
      <c r="G147" s="167"/>
      <c r="H147" s="417">
        <v>0</v>
      </c>
      <c r="I147" s="416">
        <v>0</v>
      </c>
      <c r="J147" s="214"/>
      <c r="K147" s="153" t="s">
        <v>52</v>
      </c>
      <c r="L147" s="545">
        <v>3</v>
      </c>
      <c r="M147" s="901"/>
      <c r="N147" s="902"/>
      <c r="O147" s="923">
        <f>IF(H147&gt;0,ROUND((H147/$H$59)+0.495,1),0)</f>
        <v>0</v>
      </c>
      <c r="P147" s="924"/>
      <c r="Q147" s="546">
        <f>IF(M147=0,L147,M147)</f>
        <v>3</v>
      </c>
    </row>
    <row r="148" spans="2:17" ht="6" customHeight="1" x14ac:dyDescent="0.25">
      <c r="B148" s="1121"/>
      <c r="C148" s="628"/>
      <c r="D148" s="47"/>
      <c r="E148" s="6"/>
      <c r="F148" s="161"/>
      <c r="G148" s="164"/>
      <c r="H148" s="223"/>
      <c r="I148" s="657"/>
      <c r="J148" s="214"/>
      <c r="K148" s="153"/>
      <c r="L148" s="545"/>
      <c r="M148" s="901"/>
      <c r="N148" s="902"/>
      <c r="O148" s="923">
        <f t="shared" ref="O148:O172" si="2">IF(H148&gt;0,ROUND((H148/$H$59)+0.495,1),0)</f>
        <v>0</v>
      </c>
      <c r="P148" s="924"/>
    </row>
    <row r="149" spans="2:17" ht="14.1" customHeight="1" thickBot="1" x14ac:dyDescent="0.3">
      <c r="B149" s="1121"/>
      <c r="C149" s="339" t="s">
        <v>54</v>
      </c>
      <c r="D149" s="6"/>
      <c r="E149" s="661"/>
      <c r="F149" s="161"/>
      <c r="G149" s="164"/>
      <c r="H149" s="223"/>
      <c r="I149" s="657"/>
      <c r="J149" s="214"/>
      <c r="K149" s="543"/>
      <c r="L149" s="100"/>
      <c r="M149" s="905"/>
      <c r="N149" s="906"/>
      <c r="O149" s="905"/>
      <c r="P149" s="906"/>
    </row>
    <row r="150" spans="2:17" ht="14.1" customHeight="1" x14ac:dyDescent="0.25">
      <c r="B150" s="1121"/>
      <c r="C150" s="163"/>
      <c r="D150" s="218" t="s">
        <v>169</v>
      </c>
      <c r="E150" s="219"/>
      <c r="F150" s="220"/>
      <c r="G150" s="221"/>
      <c r="H150" s="422">
        <v>2000</v>
      </c>
      <c r="I150" s="217" t="s">
        <v>55</v>
      </c>
      <c r="J150" s="469">
        <v>20</v>
      </c>
      <c r="K150" s="153" t="s">
        <v>43</v>
      </c>
      <c r="L150" s="636">
        <v>0.55000000000000004</v>
      </c>
      <c r="M150" s="901"/>
      <c r="N150" s="902"/>
      <c r="O150" s="937">
        <f>IF(H150&gt;0,ROUND((H150/$H$59)+0.495,1),0)</f>
        <v>56.1</v>
      </c>
      <c r="P150" s="938"/>
      <c r="Q150" s="546">
        <f>IF(M150=0,L150,M150)</f>
        <v>0.55000000000000004</v>
      </c>
    </row>
    <row r="151" spans="2:17" ht="6" customHeight="1" x14ac:dyDescent="0.25">
      <c r="B151" s="1121"/>
      <c r="C151" s="163"/>
      <c r="D151" s="206"/>
      <c r="E151" s="222"/>
      <c r="F151" s="211"/>
      <c r="G151" s="223"/>
      <c r="H151" s="223"/>
      <c r="I151" s="657"/>
      <c r="J151" s="214"/>
      <c r="K151" s="153"/>
      <c r="L151" s="545"/>
      <c r="M151" s="901"/>
      <c r="N151" s="902"/>
      <c r="O151" s="923"/>
      <c r="P151" s="924"/>
    </row>
    <row r="152" spans="2:17" ht="14.1" customHeight="1" x14ac:dyDescent="0.25">
      <c r="B152" s="1121"/>
      <c r="C152" s="48"/>
      <c r="D152" s="209"/>
      <c r="E152" s="646" t="s">
        <v>176</v>
      </c>
      <c r="F152" s="211"/>
      <c r="G152" s="224"/>
      <c r="H152" s="482">
        <v>3</v>
      </c>
      <c r="I152" s="657"/>
      <c r="J152" s="214"/>
      <c r="K152" s="153"/>
      <c r="L152" s="545"/>
      <c r="M152" s="901"/>
      <c r="N152" s="902"/>
      <c r="O152" s="923"/>
      <c r="P152" s="924"/>
    </row>
    <row r="153" spans="2:17" ht="6" customHeight="1" thickBot="1" x14ac:dyDescent="0.3">
      <c r="B153" s="1121"/>
      <c r="C153" s="163"/>
      <c r="D153" s="206"/>
      <c r="E153" s="222"/>
      <c r="F153" s="211"/>
      <c r="G153" s="223"/>
      <c r="H153" s="223"/>
      <c r="I153" s="657"/>
      <c r="J153" s="214"/>
      <c r="K153" s="543"/>
      <c r="L153" s="100"/>
      <c r="M153" s="905"/>
      <c r="N153" s="906"/>
      <c r="O153" s="905"/>
      <c r="P153" s="906"/>
    </row>
    <row r="154" spans="2:17" ht="14.1" customHeight="1" x14ac:dyDescent="0.25">
      <c r="B154" s="1121"/>
      <c r="C154" s="160"/>
      <c r="D154" s="218" t="s">
        <v>62</v>
      </c>
      <c r="E154" s="225"/>
      <c r="F154" s="210"/>
      <c r="G154" s="221"/>
      <c r="H154" s="422">
        <v>0</v>
      </c>
      <c r="I154" s="180"/>
      <c r="J154" s="210"/>
      <c r="K154" s="153" t="s">
        <v>43</v>
      </c>
      <c r="L154" s="636">
        <v>0.55000000000000004</v>
      </c>
      <c r="M154" s="901"/>
      <c r="N154" s="902"/>
      <c r="O154" s="937">
        <f>IF(H154&gt;0,ROUND((H154/$H$59)+0.495,1),0)</f>
        <v>0</v>
      </c>
      <c r="P154" s="938"/>
      <c r="Q154" s="546">
        <f>IF(M154=0,L154,M154)</f>
        <v>0.55000000000000004</v>
      </c>
    </row>
    <row r="155" spans="2:17" ht="6" customHeight="1" x14ac:dyDescent="0.25">
      <c r="B155" s="1121"/>
      <c r="C155" s="163"/>
      <c r="D155" s="206"/>
      <c r="E155" s="209"/>
      <c r="F155" s="211"/>
      <c r="G155" s="223"/>
      <c r="H155" s="223"/>
      <c r="I155" s="214"/>
      <c r="J155" s="214"/>
      <c r="K155" s="153"/>
      <c r="L155" s="545"/>
      <c r="M155" s="901"/>
      <c r="N155" s="902"/>
      <c r="O155" s="923"/>
      <c r="P155" s="924"/>
    </row>
    <row r="156" spans="2:17" ht="14.1" customHeight="1" x14ac:dyDescent="0.25">
      <c r="B156" s="1121"/>
      <c r="C156" s="160"/>
      <c r="D156" s="646"/>
      <c r="E156" s="105" t="s">
        <v>59</v>
      </c>
      <c r="F156" s="213" t="s">
        <v>170</v>
      </c>
      <c r="G156" s="226"/>
      <c r="H156" s="423">
        <v>0</v>
      </c>
      <c r="I156" s="213" t="s">
        <v>67</v>
      </c>
      <c r="J156" s="423">
        <v>0</v>
      </c>
      <c r="K156" s="153"/>
      <c r="L156" s="545"/>
      <c r="M156" s="901"/>
      <c r="N156" s="902"/>
      <c r="O156" s="923"/>
      <c r="P156" s="924"/>
    </row>
    <row r="157" spans="2:17" ht="6" customHeight="1" x14ac:dyDescent="0.25">
      <c r="B157" s="1121"/>
      <c r="C157" s="163"/>
      <c r="D157" s="206"/>
      <c r="E157" s="209"/>
      <c r="F157" s="211"/>
      <c r="G157" s="223"/>
      <c r="H157" s="223"/>
      <c r="I157" s="12"/>
      <c r="J157" s="214"/>
      <c r="K157" s="153"/>
      <c r="L157" s="545"/>
      <c r="M157" s="901"/>
      <c r="N157" s="902"/>
      <c r="O157" s="923"/>
      <c r="P157" s="924"/>
    </row>
    <row r="158" spans="2:17" ht="14.1" customHeight="1" x14ac:dyDescent="0.25">
      <c r="B158" s="1121"/>
      <c r="C158" s="163"/>
      <c r="D158" s="206"/>
      <c r="E158" s="105"/>
      <c r="F158" s="227"/>
      <c r="G158" s="228"/>
      <c r="H158" s="228"/>
      <c r="I158" s="213" t="s">
        <v>13</v>
      </c>
      <c r="J158" s="470">
        <v>0</v>
      </c>
      <c r="K158" s="153"/>
      <c r="L158" s="545"/>
      <c r="M158" s="901"/>
      <c r="N158" s="902"/>
      <c r="O158" s="923"/>
      <c r="P158" s="924"/>
    </row>
    <row r="159" spans="2:17" ht="6" customHeight="1" thickBot="1" x14ac:dyDescent="0.3">
      <c r="B159" s="1121"/>
      <c r="C159" s="163"/>
      <c r="D159" s="229"/>
      <c r="E159" s="209"/>
      <c r="F159" s="211"/>
      <c r="G159" s="223"/>
      <c r="H159" s="223"/>
      <c r="I159" s="12"/>
      <c r="J159" s="214"/>
      <c r="K159" s="543"/>
      <c r="L159" s="100"/>
      <c r="M159" s="905"/>
      <c r="N159" s="906"/>
      <c r="O159" s="905"/>
      <c r="P159" s="906"/>
    </row>
    <row r="160" spans="2:17" ht="14.1" customHeight="1" x14ac:dyDescent="0.25">
      <c r="B160" s="1121"/>
      <c r="C160" s="163"/>
      <c r="D160" s="218" t="s">
        <v>63</v>
      </c>
      <c r="E160" s="219"/>
      <c r="F160" s="220"/>
      <c r="G160" s="221"/>
      <c r="H160" s="422">
        <v>0</v>
      </c>
      <c r="I160" s="215"/>
      <c r="J160" s="215"/>
      <c r="K160" s="153" t="s">
        <v>43</v>
      </c>
      <c r="L160" s="636">
        <v>0.4</v>
      </c>
      <c r="M160" s="901"/>
      <c r="N160" s="902"/>
      <c r="O160" s="937">
        <f>IF(H160&gt;0,ROUND((H160/$H$59)+0.495,1),0)</f>
        <v>0</v>
      </c>
      <c r="P160" s="938"/>
      <c r="Q160" s="546">
        <f>IF(M160=0,L160,M160)</f>
        <v>0.4</v>
      </c>
    </row>
    <row r="161" spans="2:17" ht="6" customHeight="1" x14ac:dyDescent="0.25">
      <c r="B161" s="1121"/>
      <c r="C161" s="163"/>
      <c r="D161" s="206"/>
      <c r="E161" s="209"/>
      <c r="F161" s="211"/>
      <c r="G161" s="223"/>
      <c r="H161" s="223"/>
      <c r="I161" s="12"/>
      <c r="J161" s="214"/>
      <c r="K161" s="153"/>
      <c r="L161" s="545"/>
      <c r="M161" s="901"/>
      <c r="N161" s="902"/>
      <c r="O161" s="923"/>
      <c r="P161" s="924"/>
    </row>
    <row r="162" spans="2:17" ht="14.1" customHeight="1" x14ac:dyDescent="0.25">
      <c r="B162" s="1121"/>
      <c r="C162" s="163"/>
      <c r="D162" s="206"/>
      <c r="E162" s="105" t="s">
        <v>59</v>
      </c>
      <c r="F162" s="213" t="s">
        <v>170</v>
      </c>
      <c r="G162" s="226"/>
      <c r="H162" s="423">
        <v>0</v>
      </c>
      <c r="I162" s="213" t="s">
        <v>64</v>
      </c>
      <c r="J162" s="423">
        <v>0</v>
      </c>
      <c r="K162" s="153"/>
      <c r="L162" s="545"/>
      <c r="M162" s="901"/>
      <c r="N162" s="902"/>
      <c r="O162" s="923"/>
      <c r="P162" s="924"/>
    </row>
    <row r="163" spans="2:17" ht="6" customHeight="1" x14ac:dyDescent="0.25">
      <c r="B163" s="1121"/>
      <c r="C163" s="163"/>
      <c r="D163" s="206"/>
      <c r="E163" s="209"/>
      <c r="F163" s="211"/>
      <c r="G163" s="223"/>
      <c r="H163" s="223"/>
      <c r="I163" s="12"/>
      <c r="J163" s="214"/>
      <c r="K163" s="153"/>
      <c r="L163" s="545"/>
      <c r="M163" s="901"/>
      <c r="N163" s="902"/>
      <c r="O163" s="923"/>
      <c r="P163" s="924"/>
    </row>
    <row r="164" spans="2:17" ht="14.1" customHeight="1" x14ac:dyDescent="0.25">
      <c r="B164" s="1121"/>
      <c r="C164" s="48"/>
      <c r="D164" s="209"/>
      <c r="E164" s="646"/>
      <c r="F164" s="211"/>
      <c r="G164" s="230"/>
      <c r="H164" s="230"/>
      <c r="I164" s="213" t="s">
        <v>13</v>
      </c>
      <c r="J164" s="470">
        <v>0</v>
      </c>
      <c r="K164" s="153"/>
      <c r="L164" s="636"/>
      <c r="M164" s="901"/>
      <c r="N164" s="902"/>
      <c r="O164" s="923"/>
      <c r="P164" s="924"/>
    </row>
    <row r="165" spans="2:17" ht="6" customHeight="1" thickBot="1" x14ac:dyDescent="0.3">
      <c r="B165" s="1121"/>
      <c r="C165" s="163"/>
      <c r="D165" s="209"/>
      <c r="E165" s="209"/>
      <c r="F165" s="209"/>
      <c r="G165" s="209"/>
      <c r="H165" s="209"/>
      <c r="I165" s="209"/>
      <c r="J165" s="214"/>
      <c r="K165" s="543"/>
      <c r="L165" s="100"/>
      <c r="M165" s="905"/>
      <c r="N165" s="906"/>
      <c r="O165" s="905"/>
      <c r="P165" s="906"/>
    </row>
    <row r="166" spans="2:17" ht="14.1" customHeight="1" x14ac:dyDescent="0.25">
      <c r="B166" s="1121"/>
      <c r="C166" s="163"/>
      <c r="D166" s="218" t="s">
        <v>65</v>
      </c>
      <c r="E166" s="219"/>
      <c r="F166" s="220"/>
      <c r="G166" s="220"/>
      <c r="H166" s="422">
        <v>0</v>
      </c>
      <c r="I166" s="216" t="s">
        <v>55</v>
      </c>
      <c r="J166" s="469">
        <v>0</v>
      </c>
      <c r="K166" s="153" t="s">
        <v>43</v>
      </c>
      <c r="L166" s="636">
        <v>0.8</v>
      </c>
      <c r="M166" s="901"/>
      <c r="N166" s="902"/>
      <c r="O166" s="937">
        <f>IF(H166&gt;0,ROUND((H166/$H$59)+0.495,1),0)</f>
        <v>0</v>
      </c>
      <c r="P166" s="938"/>
      <c r="Q166" s="546">
        <f>IF(M166=0,L166,M166)</f>
        <v>0.8</v>
      </c>
    </row>
    <row r="167" spans="2:17" ht="6" customHeight="1" x14ac:dyDescent="0.25">
      <c r="B167" s="1121"/>
      <c r="C167" s="163"/>
      <c r="D167" s="6"/>
      <c r="E167" s="646"/>
      <c r="F167" s="211"/>
      <c r="G167" s="164"/>
      <c r="H167" s="223"/>
      <c r="I167" s="166"/>
      <c r="J167" s="214"/>
      <c r="K167" s="153"/>
      <c r="L167" s="636"/>
      <c r="M167" s="901"/>
      <c r="N167" s="902"/>
      <c r="O167" s="923"/>
      <c r="P167" s="924"/>
    </row>
    <row r="168" spans="2:17" ht="14.1" customHeight="1" x14ac:dyDescent="0.25">
      <c r="B168" s="1121"/>
      <c r="C168" s="163" t="s">
        <v>49</v>
      </c>
      <c r="D168" s="6"/>
      <c r="E168" s="646"/>
      <c r="F168" s="213" t="s">
        <v>13</v>
      </c>
      <c r="G168" s="167"/>
      <c r="H168" s="417">
        <v>0</v>
      </c>
      <c r="I168" s="657"/>
      <c r="J168" s="214"/>
      <c r="K168" s="153"/>
      <c r="L168" s="636"/>
      <c r="M168" s="901"/>
      <c r="N168" s="902"/>
      <c r="O168" s="923"/>
      <c r="P168" s="924"/>
    </row>
    <row r="169" spans="2:17" ht="6" customHeight="1" thickBot="1" x14ac:dyDescent="0.3">
      <c r="B169" s="1121"/>
      <c r="C169" s="163"/>
      <c r="D169" s="100"/>
      <c r="E169" s="100"/>
      <c r="F169" s="100"/>
      <c r="G169" s="100"/>
      <c r="H169" s="100"/>
      <c r="I169" s="100"/>
      <c r="J169" s="100"/>
      <c r="K169" s="543"/>
      <c r="L169" s="100"/>
      <c r="M169" s="905"/>
      <c r="N169" s="906"/>
      <c r="O169" s="905"/>
      <c r="P169" s="906"/>
    </row>
    <row r="170" spans="2:17" ht="14.1" customHeight="1" x14ac:dyDescent="0.25">
      <c r="B170" s="1121"/>
      <c r="C170" s="628" t="s">
        <v>171</v>
      </c>
      <c r="D170" s="220"/>
      <c r="E170" s="220"/>
      <c r="F170" s="220"/>
      <c r="G170" s="220"/>
      <c r="H170" s="576" t="str">
        <f>K16</f>
        <v>Non</v>
      </c>
      <c r="I170" s="220"/>
      <c r="J170" s="220"/>
      <c r="K170" s="153"/>
      <c r="L170" s="636"/>
      <c r="M170" s="901"/>
      <c r="N170" s="902"/>
      <c r="O170" s="923"/>
      <c r="P170" s="924"/>
    </row>
    <row r="171" spans="2:17" ht="6" customHeight="1" x14ac:dyDescent="0.25">
      <c r="B171" s="1121"/>
      <c r="C171" s="628"/>
      <c r="D171" s="206"/>
      <c r="E171" s="209"/>
      <c r="F171" s="211"/>
      <c r="G171" s="164"/>
      <c r="H171" s="223"/>
      <c r="I171" s="657"/>
      <c r="J171" s="214"/>
      <c r="K171" s="153"/>
      <c r="L171" s="636"/>
      <c r="M171" s="901"/>
      <c r="N171" s="902"/>
      <c r="O171" s="923">
        <f t="shared" si="2"/>
        <v>0</v>
      </c>
      <c r="P171" s="924"/>
    </row>
    <row r="172" spans="2:17" ht="14.1" customHeight="1" x14ac:dyDescent="0.25">
      <c r="B172" s="1121"/>
      <c r="C172" s="971" t="s">
        <v>173</v>
      </c>
      <c r="D172" s="972"/>
      <c r="E172" s="972"/>
      <c r="F172" s="972"/>
      <c r="G172" s="167"/>
      <c r="H172" s="417">
        <v>0</v>
      </c>
      <c r="I172" s="648"/>
      <c r="J172" s="214"/>
      <c r="K172" s="153" t="s">
        <v>47</v>
      </c>
      <c r="L172" s="636">
        <v>2</v>
      </c>
      <c r="M172" s="899">
        <v>0</v>
      </c>
      <c r="N172" s="900"/>
      <c r="O172" s="923">
        <f t="shared" si="2"/>
        <v>0</v>
      </c>
      <c r="P172" s="924"/>
      <c r="Q172" s="546">
        <f>IF(M172=0,L172,M172)</f>
        <v>2</v>
      </c>
    </row>
    <row r="173" spans="2:17" ht="6" customHeight="1" x14ac:dyDescent="0.25">
      <c r="B173" s="1121"/>
      <c r="C173" s="628"/>
      <c r="D173" s="206"/>
      <c r="E173" s="209"/>
      <c r="F173" s="211"/>
      <c r="G173" s="164"/>
      <c r="H173" s="223"/>
      <c r="I173" s="657"/>
      <c r="J173" s="214"/>
      <c r="K173" s="153"/>
      <c r="L173" s="636"/>
      <c r="M173" s="901"/>
      <c r="N173" s="902"/>
      <c r="O173" s="919"/>
      <c r="P173" s="920"/>
    </row>
    <row r="174" spans="2:17" ht="14.1" customHeight="1" x14ac:dyDescent="0.25">
      <c r="B174" s="1121"/>
      <c r="C174" s="208" t="s">
        <v>172</v>
      </c>
      <c r="D174" s="212"/>
      <c r="E174" s="212"/>
      <c r="F174" s="629"/>
      <c r="G174" s="167"/>
      <c r="H174" s="417">
        <v>0</v>
      </c>
      <c r="I174" s="213" t="s">
        <v>55</v>
      </c>
      <c r="J174" s="471">
        <v>0</v>
      </c>
      <c r="K174" s="153" t="s">
        <v>47</v>
      </c>
      <c r="L174" s="636">
        <v>4</v>
      </c>
      <c r="M174" s="899">
        <v>0</v>
      </c>
      <c r="N174" s="900"/>
      <c r="O174" s="923">
        <f>IF(H174&gt;0,ROUND((H174/$H$59)+0.495,1),0)</f>
        <v>0</v>
      </c>
      <c r="P174" s="924"/>
      <c r="Q174" s="546">
        <f>IF(M174=0,L174,M174)</f>
        <v>4</v>
      </c>
    </row>
    <row r="175" spans="2:17" ht="6" customHeight="1" x14ac:dyDescent="0.25">
      <c r="B175" s="1121"/>
      <c r="C175" s="163"/>
      <c r="D175" s="47"/>
      <c r="E175" s="6"/>
      <c r="F175" s="161"/>
      <c r="G175" s="164"/>
      <c r="H175" s="223"/>
      <c r="I175" s="657"/>
      <c r="J175" s="214"/>
      <c r="K175" s="153"/>
      <c r="L175" s="636"/>
      <c r="M175" s="901"/>
      <c r="N175" s="902"/>
      <c r="O175" s="919"/>
      <c r="P175" s="920"/>
    </row>
    <row r="176" spans="2:17" ht="14.1" customHeight="1" x14ac:dyDescent="0.25">
      <c r="B176" s="1121"/>
      <c r="C176" s="183"/>
      <c r="D176" s="184"/>
      <c r="E176" s="165"/>
      <c r="F176" s="105" t="s">
        <v>328</v>
      </c>
      <c r="G176" s="182"/>
      <c r="H176" s="414">
        <v>0</v>
      </c>
      <c r="I176" s="213" t="s">
        <v>252</v>
      </c>
      <c r="J176" s="472" t="s">
        <v>258</v>
      </c>
      <c r="K176" s="153"/>
      <c r="L176" s="636"/>
      <c r="M176" s="901"/>
      <c r="N176" s="902"/>
      <c r="O176" s="919"/>
      <c r="P176" s="920"/>
    </row>
    <row r="177" spans="2:17" ht="6" customHeight="1" x14ac:dyDescent="0.25">
      <c r="B177" s="1121"/>
      <c r="C177" s="163"/>
      <c r="D177" s="47"/>
      <c r="E177" s="6"/>
      <c r="F177" s="161"/>
      <c r="G177" s="164"/>
      <c r="H177" s="223"/>
      <c r="I177" s="657"/>
      <c r="J177" s="657"/>
      <c r="K177" s="153"/>
      <c r="L177" s="636"/>
      <c r="M177" s="901"/>
      <c r="N177" s="902"/>
      <c r="O177" s="919"/>
      <c r="P177" s="920"/>
    </row>
    <row r="178" spans="2:17" ht="14.1" customHeight="1" x14ac:dyDescent="0.25">
      <c r="B178" s="1121"/>
      <c r="C178" s="208" t="s">
        <v>178</v>
      </c>
      <c r="D178" s="47"/>
      <c r="E178" s="47"/>
      <c r="F178" s="185"/>
      <c r="G178" s="181"/>
      <c r="H178" s="464">
        <v>2</v>
      </c>
      <c r="I178" s="657"/>
      <c r="J178" s="657"/>
      <c r="K178" s="153"/>
      <c r="L178" s="636"/>
      <c r="M178" s="901"/>
      <c r="N178" s="902"/>
      <c r="O178" s="919"/>
      <c r="P178" s="920"/>
    </row>
    <row r="179" spans="2:17" ht="6" customHeight="1" x14ac:dyDescent="0.25">
      <c r="B179" s="1121"/>
      <c r="C179" s="628"/>
      <c r="D179" s="47"/>
      <c r="E179" s="6"/>
      <c r="F179" s="161"/>
      <c r="G179" s="164"/>
      <c r="H179" s="223"/>
      <c r="I179" s="657"/>
      <c r="J179" s="657"/>
      <c r="K179" s="153"/>
      <c r="L179" s="636"/>
      <c r="M179" s="901"/>
      <c r="N179" s="902"/>
      <c r="O179" s="919"/>
      <c r="P179" s="920"/>
    </row>
    <row r="180" spans="2:17" ht="14.1" customHeight="1" x14ac:dyDescent="0.25">
      <c r="B180" s="1121"/>
      <c r="C180" s="628" t="s">
        <v>75</v>
      </c>
      <c r="D180" s="47"/>
      <c r="E180" s="47"/>
      <c r="F180" s="185"/>
      <c r="G180" s="181"/>
      <c r="H180" s="464">
        <v>2</v>
      </c>
      <c r="I180" s="186"/>
      <c r="J180" s="657"/>
      <c r="K180" s="153"/>
      <c r="L180" s="636"/>
      <c r="M180" s="901"/>
      <c r="N180" s="902"/>
      <c r="O180" s="919"/>
      <c r="P180" s="920"/>
    </row>
    <row r="181" spans="2:17" ht="6" customHeight="1" x14ac:dyDescent="0.25">
      <c r="B181" s="1121"/>
      <c r="C181" s="628"/>
      <c r="D181" s="47"/>
      <c r="E181" s="6"/>
      <c r="F181" s="161"/>
      <c r="G181" s="164"/>
      <c r="H181" s="223"/>
      <c r="I181" s="657"/>
      <c r="J181" s="657"/>
      <c r="K181" s="153"/>
      <c r="L181" s="636"/>
      <c r="M181" s="901"/>
      <c r="N181" s="902"/>
      <c r="O181" s="919"/>
      <c r="P181" s="920"/>
    </row>
    <row r="182" spans="2:17" ht="14.1" customHeight="1" x14ac:dyDescent="0.25">
      <c r="B182" s="1121"/>
      <c r="C182" s="628" t="s">
        <v>179</v>
      </c>
      <c r="D182" s="47"/>
      <c r="E182" s="47"/>
      <c r="F182" s="185"/>
      <c r="G182" s="32"/>
      <c r="H182" s="466">
        <v>1</v>
      </c>
      <c r="I182" s="657"/>
      <c r="J182" s="657"/>
      <c r="K182" s="153"/>
      <c r="L182" s="636"/>
      <c r="M182" s="901"/>
      <c r="N182" s="902"/>
      <c r="O182" s="919"/>
      <c r="P182" s="920"/>
    </row>
    <row r="183" spans="2:17" ht="6" customHeight="1" thickBot="1" x14ac:dyDescent="0.3">
      <c r="B183" s="1122"/>
      <c r="C183" s="187"/>
      <c r="D183" s="188"/>
      <c r="E183" s="8"/>
      <c r="F183" s="189"/>
      <c r="G183" s="190"/>
      <c r="H183" s="424"/>
      <c r="I183" s="191"/>
      <c r="J183" s="191"/>
      <c r="K183" s="154"/>
      <c r="L183" s="660"/>
      <c r="M183" s="927"/>
      <c r="N183" s="928"/>
      <c r="O183" s="921"/>
      <c r="P183" s="922"/>
    </row>
    <row r="184" spans="2:17" ht="14.1" customHeight="1" x14ac:dyDescent="0.25">
      <c r="B184" s="896" t="s">
        <v>163</v>
      </c>
      <c r="C184" s="649" t="s">
        <v>56</v>
      </c>
      <c r="D184" s="205"/>
      <c r="E184" s="54"/>
      <c r="F184" s="178"/>
      <c r="G184" s="179"/>
      <c r="H184" s="421">
        <v>0</v>
      </c>
      <c r="I184" s="143"/>
      <c r="J184" s="143"/>
      <c r="K184" s="153" t="s">
        <v>47</v>
      </c>
      <c r="L184" s="97">
        <v>6</v>
      </c>
      <c r="M184" s="925">
        <v>0</v>
      </c>
      <c r="N184" s="926"/>
      <c r="O184" s="923">
        <f>IF(H184&gt;0,ROUND((H184/$H$59)+0.495,1),0)</f>
        <v>0</v>
      </c>
      <c r="P184" s="924"/>
      <c r="Q184" s="233">
        <f>IF(M184=0,L184,M184)</f>
        <v>6</v>
      </c>
    </row>
    <row r="185" spans="2:17" ht="6" customHeight="1" x14ac:dyDescent="0.25">
      <c r="B185" s="897"/>
      <c r="C185" s="628"/>
      <c r="D185" s="206"/>
      <c r="E185" s="6"/>
      <c r="F185" s="161"/>
      <c r="G185" s="164"/>
      <c r="H185" s="223"/>
      <c r="I185" s="657"/>
      <c r="J185" s="657"/>
      <c r="K185" s="153"/>
      <c r="L185" s="486"/>
      <c r="M185" s="625"/>
      <c r="N185" s="644"/>
      <c r="O185" s="919"/>
      <c r="P185" s="920"/>
    </row>
    <row r="186" spans="2:17" ht="14.1" customHeight="1" x14ac:dyDescent="0.25">
      <c r="B186" s="897"/>
      <c r="C186" s="339" t="s">
        <v>58</v>
      </c>
      <c r="D186" s="206"/>
      <c r="E186" s="47"/>
      <c r="F186" s="161"/>
      <c r="G186" s="167"/>
      <c r="H186" s="417">
        <v>0</v>
      </c>
      <c r="I186" s="657"/>
      <c r="J186" s="657"/>
      <c r="K186" s="153"/>
      <c r="L186" s="486"/>
      <c r="M186" s="899"/>
      <c r="N186" s="918"/>
      <c r="O186" s="919"/>
      <c r="P186" s="920"/>
    </row>
    <row r="187" spans="2:17" ht="6" customHeight="1" x14ac:dyDescent="0.25">
      <c r="B187" s="897"/>
      <c r="C187" s="628"/>
      <c r="D187" s="206"/>
      <c r="E187" s="6"/>
      <c r="F187" s="161"/>
      <c r="G187" s="164"/>
      <c r="H187" s="223"/>
      <c r="I187" s="657"/>
      <c r="J187" s="657"/>
      <c r="K187" s="153"/>
      <c r="L187" s="486"/>
      <c r="M187" s="625"/>
      <c r="N187" s="644"/>
      <c r="O187" s="919"/>
      <c r="P187" s="920"/>
    </row>
    <row r="188" spans="2:17" ht="14.1" customHeight="1" x14ac:dyDescent="0.25">
      <c r="B188" s="897"/>
      <c r="C188" s="339" t="s">
        <v>180</v>
      </c>
      <c r="D188" s="339"/>
      <c r="E188" s="165"/>
      <c r="F188" s="165"/>
      <c r="G188" s="167"/>
      <c r="H188" s="417">
        <v>0</v>
      </c>
      <c r="I188" s="657"/>
      <c r="J188" s="657"/>
      <c r="K188" s="153" t="s">
        <v>47</v>
      </c>
      <c r="L188" s="486">
        <v>8</v>
      </c>
      <c r="M188" s="899">
        <v>0</v>
      </c>
      <c r="N188" s="918"/>
      <c r="O188" s="919"/>
      <c r="P188" s="920"/>
      <c r="Q188" s="233">
        <f>IF(M188=0,L188,M188)</f>
        <v>8</v>
      </c>
    </row>
    <row r="189" spans="2:17" ht="6" customHeight="1" x14ac:dyDescent="0.25">
      <c r="B189" s="897"/>
      <c r="C189" s="903"/>
      <c r="D189" s="904"/>
      <c r="E189" s="6"/>
      <c r="F189" s="161"/>
      <c r="G189" s="164"/>
      <c r="H189" s="223"/>
      <c r="I189" s="657"/>
      <c r="J189" s="657"/>
      <c r="K189" s="153"/>
      <c r="L189" s="486"/>
      <c r="M189" s="625"/>
      <c r="N189" s="644"/>
      <c r="O189" s="919"/>
      <c r="P189" s="920"/>
    </row>
    <row r="190" spans="2:17" ht="14.1" customHeight="1" x14ac:dyDescent="0.25">
      <c r="B190" s="897"/>
      <c r="C190" s="339" t="s">
        <v>181</v>
      </c>
      <c r="D190" s="339"/>
      <c r="E190" s="917"/>
      <c r="F190" s="917"/>
      <c r="G190" s="32"/>
      <c r="H190" s="425">
        <v>0</v>
      </c>
      <c r="I190" s="657"/>
      <c r="J190" s="657"/>
      <c r="K190" s="153"/>
      <c r="L190" s="486"/>
      <c r="M190" s="899"/>
      <c r="N190" s="918"/>
      <c r="O190" s="919"/>
      <c r="P190" s="920"/>
    </row>
    <row r="191" spans="2:17" ht="6" customHeight="1" x14ac:dyDescent="0.25">
      <c r="B191" s="897"/>
      <c r="C191" s="903"/>
      <c r="D191" s="904"/>
      <c r="E191" s="6"/>
      <c r="F191" s="161"/>
      <c r="G191" s="164"/>
      <c r="H191" s="223"/>
      <c r="I191" s="657"/>
      <c r="J191" s="657"/>
      <c r="K191" s="153"/>
      <c r="L191" s="486"/>
      <c r="M191" s="625"/>
      <c r="N191" s="644"/>
      <c r="O191" s="919"/>
      <c r="P191" s="920"/>
    </row>
    <row r="192" spans="2:17" ht="14.1" customHeight="1" x14ac:dyDescent="0.25">
      <c r="B192" s="897"/>
      <c r="C192" s="339" t="s">
        <v>184</v>
      </c>
      <c r="D192" s="339"/>
      <c r="E192" s="47"/>
      <c r="F192" s="47"/>
      <c r="G192" s="192"/>
      <c r="H192" s="417">
        <v>0</v>
      </c>
      <c r="I192" s="657"/>
      <c r="J192" s="657"/>
      <c r="K192" s="153" t="s">
        <v>47</v>
      </c>
      <c r="L192" s="486">
        <v>3</v>
      </c>
      <c r="M192" s="899">
        <v>0</v>
      </c>
      <c r="N192" s="918"/>
      <c r="O192" s="919"/>
      <c r="P192" s="920"/>
      <c r="Q192" s="233">
        <f>IF(M192=0,L192,M192)</f>
        <v>3</v>
      </c>
    </row>
    <row r="193" spans="1:18" ht="6" customHeight="1" x14ac:dyDescent="0.25">
      <c r="B193" s="897"/>
      <c r="C193" s="903"/>
      <c r="D193" s="904"/>
      <c r="E193" s="6"/>
      <c r="F193" s="161"/>
      <c r="G193" s="164"/>
      <c r="H193" s="223"/>
      <c r="I193" s="657"/>
      <c r="J193" s="657"/>
      <c r="K193" s="153"/>
      <c r="L193" s="486"/>
      <c r="M193" s="625"/>
      <c r="N193" s="644"/>
      <c r="O193" s="919"/>
      <c r="P193" s="920"/>
    </row>
    <row r="194" spans="1:18" ht="14.1" customHeight="1" x14ac:dyDescent="0.25">
      <c r="B194" s="897"/>
      <c r="C194" s="204" t="s">
        <v>183</v>
      </c>
      <c r="D194" s="207"/>
      <c r="E194" s="47"/>
      <c r="F194" s="47"/>
      <c r="G194" s="167"/>
      <c r="H194" s="467">
        <v>10</v>
      </c>
      <c r="I194" s="657"/>
      <c r="J194" s="657"/>
      <c r="K194" s="153"/>
      <c r="L194" s="486"/>
      <c r="M194" s="899">
        <v>0</v>
      </c>
      <c r="N194" s="918"/>
      <c r="O194" s="919"/>
      <c r="P194" s="920"/>
    </row>
    <row r="195" spans="1:18" ht="6" customHeight="1" x14ac:dyDescent="0.25">
      <c r="B195" s="897"/>
      <c r="C195" s="903"/>
      <c r="D195" s="904"/>
      <c r="E195" s="6"/>
      <c r="F195" s="161"/>
      <c r="G195" s="164"/>
      <c r="H195" s="223"/>
      <c r="I195" s="657"/>
      <c r="J195" s="657"/>
      <c r="K195" s="153"/>
      <c r="L195" s="486"/>
      <c r="M195" s="625"/>
      <c r="N195" s="644"/>
      <c r="O195" s="919"/>
      <c r="P195" s="920"/>
    </row>
    <row r="196" spans="1:18" ht="14.1" customHeight="1" thickBot="1" x14ac:dyDescent="0.3">
      <c r="B196" s="898"/>
      <c r="C196" s="909" t="s">
        <v>457</v>
      </c>
      <c r="D196" s="910"/>
      <c r="E196" s="910"/>
      <c r="F196" s="382" t="s">
        <v>456</v>
      </c>
      <c r="G196" s="194"/>
      <c r="H196" s="426">
        <v>0</v>
      </c>
      <c r="I196" s="231" t="s">
        <v>182</v>
      </c>
      <c r="J196" s="429">
        <v>0</v>
      </c>
      <c r="K196" s="154" t="s">
        <v>47</v>
      </c>
      <c r="L196" s="41"/>
      <c r="M196" s="1040"/>
      <c r="N196" s="1041"/>
      <c r="O196" s="921"/>
      <c r="P196" s="922"/>
      <c r="Q196" s="233">
        <f>IF(M196=0,L196,M196)</f>
        <v>0</v>
      </c>
      <c r="R196" s="4" t="s">
        <v>320</v>
      </c>
    </row>
    <row r="197" spans="1:18" ht="14.1" customHeight="1" x14ac:dyDescent="0.25">
      <c r="B197" s="1023" t="s">
        <v>203</v>
      </c>
      <c r="C197" s="1028" t="s">
        <v>66</v>
      </c>
      <c r="D197" s="1029"/>
      <c r="E197" s="96"/>
      <c r="F197" s="178"/>
      <c r="G197" s="195"/>
      <c r="H197" s="427"/>
      <c r="I197" s="143"/>
      <c r="J197" s="430" t="s">
        <v>254</v>
      </c>
      <c r="K197" s="152" t="s">
        <v>47</v>
      </c>
      <c r="L197" s="486">
        <v>0.16</v>
      </c>
      <c r="M197" s="640"/>
      <c r="N197" s="641"/>
      <c r="O197" s="919"/>
      <c r="P197" s="920"/>
      <c r="Q197" s="233">
        <f>IF(M197=0,L197,M197)</f>
        <v>0.16</v>
      </c>
      <c r="R197" s="4" t="s">
        <v>110</v>
      </c>
    </row>
    <row r="198" spans="1:18" ht="14.1" customHeight="1" x14ac:dyDescent="0.25">
      <c r="B198" s="1024"/>
      <c r="C198" s="17"/>
      <c r="D198" s="47"/>
      <c r="E198" s="646" t="s">
        <v>529</v>
      </c>
      <c r="F198" s="185"/>
      <c r="G198" s="32"/>
      <c r="H198" s="415" t="s">
        <v>258</v>
      </c>
      <c r="I198" s="657"/>
      <c r="J198" s="412" t="s">
        <v>256</v>
      </c>
      <c r="K198" s="153" t="s">
        <v>43</v>
      </c>
      <c r="L198" s="486">
        <v>7.0000000000000007E-2</v>
      </c>
      <c r="M198" s="899"/>
      <c r="N198" s="900"/>
      <c r="O198" s="919"/>
      <c r="P198" s="920"/>
      <c r="Q198" s="233">
        <f>IF(M198=0,L198,M198)</f>
        <v>7.0000000000000007E-2</v>
      </c>
      <c r="R198" s="4" t="s">
        <v>255</v>
      </c>
    </row>
    <row r="199" spans="1:18" ht="6" customHeight="1" x14ac:dyDescent="0.25">
      <c r="B199" s="1024"/>
      <c r="C199" s="163"/>
      <c r="D199" s="47"/>
      <c r="E199" s="209"/>
      <c r="F199" s="161"/>
      <c r="G199" s="164"/>
      <c r="H199" s="223"/>
      <c r="I199" s="657"/>
      <c r="J199" s="412"/>
      <c r="K199" s="153"/>
      <c r="L199" s="486"/>
      <c r="M199" s="625"/>
      <c r="N199" s="626"/>
      <c r="O199" s="919"/>
      <c r="P199" s="920"/>
    </row>
    <row r="200" spans="1:18" ht="14.1" customHeight="1" x14ac:dyDescent="0.25">
      <c r="B200" s="1024"/>
      <c r="C200" s="48"/>
      <c r="D200" s="47"/>
      <c r="E200" s="646" t="s">
        <v>67</v>
      </c>
      <c r="F200" s="185"/>
      <c r="G200" s="32"/>
      <c r="H200" s="415" t="s">
        <v>258</v>
      </c>
      <c r="I200" s="657"/>
      <c r="J200" s="431"/>
      <c r="K200" s="153"/>
      <c r="L200" s="486"/>
      <c r="M200" s="899"/>
      <c r="N200" s="900"/>
      <c r="O200" s="919"/>
      <c r="P200" s="920"/>
    </row>
    <row r="201" spans="1:18" ht="6" customHeight="1" x14ac:dyDescent="0.25">
      <c r="B201" s="1024"/>
      <c r="C201" s="163"/>
      <c r="D201" s="47"/>
      <c r="E201" s="6"/>
      <c r="F201" s="161"/>
      <c r="G201" s="164"/>
      <c r="H201" s="223"/>
      <c r="I201" s="657"/>
      <c r="J201" s="412"/>
      <c r="K201" s="153"/>
      <c r="L201" s="486"/>
      <c r="M201" s="625"/>
      <c r="N201" s="626"/>
      <c r="O201" s="919"/>
      <c r="P201" s="920"/>
    </row>
    <row r="202" spans="1:18" ht="14.1" customHeight="1" x14ac:dyDescent="0.25">
      <c r="B202" s="1024"/>
      <c r="C202" s="204" t="s">
        <v>330</v>
      </c>
      <c r="D202" s="193"/>
      <c r="E202" s="47"/>
      <c r="F202" s="185"/>
      <c r="G202" s="32"/>
      <c r="H202" s="410"/>
      <c r="I202" s="657"/>
      <c r="J202" s="412"/>
      <c r="K202" s="153" t="s">
        <v>47</v>
      </c>
      <c r="L202" s="486">
        <v>3</v>
      </c>
      <c r="M202" s="899"/>
      <c r="N202" s="900"/>
      <c r="O202" s="919"/>
      <c r="P202" s="920"/>
      <c r="Q202" s="233">
        <f>IF(M202=0,L202,M202)</f>
        <v>3</v>
      </c>
      <c r="R202" s="4" t="s">
        <v>257</v>
      </c>
    </row>
    <row r="203" spans="1:18" ht="14.1" customHeight="1" x14ac:dyDescent="0.25">
      <c r="B203" s="1024"/>
      <c r="C203" s="48"/>
      <c r="D203" s="47"/>
      <c r="E203" s="646" t="s">
        <v>529</v>
      </c>
      <c r="F203" s="185"/>
      <c r="G203" s="32"/>
      <c r="H203" s="415" t="s">
        <v>258</v>
      </c>
      <c r="I203" s="213" t="s">
        <v>13</v>
      </c>
      <c r="J203" s="468"/>
      <c r="K203" s="153"/>
      <c r="L203" s="486"/>
      <c r="M203" s="899">
        <v>0</v>
      </c>
      <c r="N203" s="900"/>
      <c r="O203" s="923">
        <f>IF(H198="Oui",ROUND((J203/$H$59)+0.495,1),0)</f>
        <v>0</v>
      </c>
      <c r="P203" s="924"/>
    </row>
    <row r="204" spans="1:18" ht="6" customHeight="1" x14ac:dyDescent="0.25">
      <c r="B204" s="1024"/>
      <c r="C204" s="163"/>
      <c r="D204" s="47"/>
      <c r="E204" s="209"/>
      <c r="F204" s="161"/>
      <c r="G204" s="164"/>
      <c r="H204" s="223"/>
      <c r="I204" s="214"/>
      <c r="J204" s="412"/>
      <c r="K204" s="153"/>
      <c r="L204" s="486"/>
      <c r="M204" s="635"/>
      <c r="N204" s="644"/>
      <c r="O204" s="919"/>
      <c r="P204" s="920"/>
    </row>
    <row r="205" spans="1:18" ht="14.1" customHeight="1" x14ac:dyDescent="0.25">
      <c r="B205" s="1024"/>
      <c r="C205" s="48"/>
      <c r="D205" s="47"/>
      <c r="E205" s="646" t="s">
        <v>67</v>
      </c>
      <c r="F205" s="185"/>
      <c r="G205" s="32"/>
      <c r="H205" s="415" t="s">
        <v>258</v>
      </c>
      <c r="I205" s="213" t="s">
        <v>13</v>
      </c>
      <c r="J205" s="622" t="str">
        <f>IF(H205="Oui",H154*J156/100," ")</f>
        <v xml:space="preserve"> </v>
      </c>
      <c r="K205" s="393"/>
      <c r="L205" s="486"/>
      <c r="M205" s="635"/>
      <c r="N205" s="39"/>
      <c r="O205" s="923">
        <f>IF(H200="Oui",ROUND((J205/$H$59)+0.495,1),0)</f>
        <v>0</v>
      </c>
      <c r="P205" s="924"/>
      <c r="Q205" s="6"/>
    </row>
    <row r="206" spans="1:18" ht="3" customHeight="1" thickBot="1" x14ac:dyDescent="0.3">
      <c r="B206" s="1025"/>
      <c r="C206" s="196" t="str">
        <f>IF(F198="O",IF(F203="N","  indiquer le nombre de banc de poutres:",""),"")</f>
        <v/>
      </c>
      <c r="D206" s="188"/>
      <c r="E206" s="188"/>
      <c r="F206" s="189"/>
      <c r="G206" s="197"/>
      <c r="H206" s="428"/>
      <c r="I206" s="191"/>
      <c r="J206" s="198"/>
      <c r="K206" s="394"/>
      <c r="L206" s="41"/>
      <c r="M206" s="659"/>
      <c r="N206" s="42"/>
      <c r="O206" s="921"/>
      <c r="P206" s="922"/>
      <c r="Q206" s="6"/>
    </row>
    <row r="207" spans="1:18" s="6" customFormat="1" ht="24" customHeight="1" thickBot="1" x14ac:dyDescent="0.3">
      <c r="A207" s="630"/>
      <c r="B207" s="118"/>
      <c r="C207" s="47"/>
      <c r="D207" s="47"/>
      <c r="E207" s="47"/>
      <c r="F207" s="161"/>
      <c r="G207" s="167"/>
      <c r="H207" s="167"/>
      <c r="I207" s="657"/>
      <c r="J207" s="657"/>
      <c r="K207" s="117"/>
      <c r="L207" s="486"/>
      <c r="M207" s="486"/>
      <c r="N207" s="40"/>
      <c r="O207" s="127"/>
      <c r="P207" s="127"/>
    </row>
    <row r="208" spans="1:18" ht="32.25" customHeight="1" thickBot="1" x14ac:dyDescent="0.3">
      <c r="B208" s="886" t="str">
        <f>E10</f>
        <v>RDC</v>
      </c>
      <c r="C208" s="887"/>
      <c r="D208" s="887"/>
      <c r="E208" s="887"/>
      <c r="F208" s="887"/>
      <c r="G208" s="888"/>
      <c r="H208" s="889" t="str">
        <f>G6</f>
        <v xml:space="preserve">17001 - </v>
      </c>
      <c r="I208" s="890"/>
      <c r="J208" s="891" t="str">
        <f>I6</f>
        <v>Test</v>
      </c>
      <c r="K208" s="891"/>
      <c r="L208" s="891"/>
      <c r="M208" s="891"/>
      <c r="N208" s="892"/>
      <c r="O208" s="103" t="s">
        <v>7</v>
      </c>
      <c r="P208" s="104">
        <f ca="1">E14</f>
        <v>42865</v>
      </c>
    </row>
    <row r="209" spans="2:16" ht="15" customHeight="1" x14ac:dyDescent="0.25">
      <c r="B209" s="1061" t="s">
        <v>68</v>
      </c>
      <c r="C209" s="1062"/>
      <c r="D209" s="1062"/>
      <c r="E209" s="1062"/>
      <c r="F209" s="1062"/>
      <c r="G209" s="1062"/>
      <c r="H209" s="1062"/>
      <c r="I209" s="1062"/>
      <c r="J209" s="1062"/>
      <c r="K209" s="1062"/>
      <c r="L209" s="1062"/>
      <c r="M209" s="1062"/>
      <c r="N209" s="1062"/>
      <c r="O209" s="1062"/>
      <c r="P209" s="1063"/>
    </row>
    <row r="210" spans="2:16" ht="15" customHeight="1" x14ac:dyDescent="0.25">
      <c r="B210" s="1064"/>
      <c r="C210" s="1065"/>
      <c r="D210" s="1065"/>
      <c r="E210" s="1065"/>
      <c r="F210" s="1065"/>
      <c r="G210" s="1065"/>
      <c r="H210" s="1065"/>
      <c r="I210" s="1065"/>
      <c r="J210" s="1065"/>
      <c r="K210" s="1065"/>
      <c r="L210" s="1065"/>
      <c r="M210" s="1065"/>
      <c r="N210" s="1065"/>
      <c r="O210" s="1065"/>
      <c r="P210" s="1066"/>
    </row>
    <row r="211" spans="2:16" ht="15.75" customHeight="1" thickBot="1" x14ac:dyDescent="0.3">
      <c r="B211" s="1067"/>
      <c r="C211" s="1068"/>
      <c r="D211" s="1068"/>
      <c r="E211" s="1068"/>
      <c r="F211" s="1068"/>
      <c r="G211" s="1068"/>
      <c r="H211" s="1068"/>
      <c r="I211" s="1068"/>
      <c r="J211" s="1068"/>
      <c r="K211" s="1068"/>
      <c r="L211" s="1068"/>
      <c r="M211" s="1068"/>
      <c r="N211" s="1068"/>
      <c r="O211" s="1068"/>
      <c r="P211" s="1069"/>
    </row>
    <row r="212" spans="2:16" ht="15" customHeight="1" x14ac:dyDescent="0.25">
      <c r="B212" s="1070" t="s">
        <v>122</v>
      </c>
      <c r="C212" s="1070"/>
      <c r="D212" s="1070"/>
      <c r="E212" s="1070"/>
      <c r="F212" s="1071"/>
      <c r="G212" s="1019" t="s">
        <v>121</v>
      </c>
      <c r="H212" s="1020"/>
      <c r="I212" s="1019" t="s">
        <v>120</v>
      </c>
      <c r="J212" s="1020"/>
      <c r="K212" s="1019" t="s">
        <v>22</v>
      </c>
      <c r="L212" s="1020"/>
      <c r="M212" s="965" t="s">
        <v>69</v>
      </c>
      <c r="N212" s="966"/>
      <c r="O212" s="1007">
        <f>K12*K14/100</f>
        <v>7.6</v>
      </c>
      <c r="P212" s="1008"/>
    </row>
    <row r="213" spans="2:16" ht="15.75" customHeight="1" x14ac:dyDescent="0.25">
      <c r="B213" s="1072"/>
      <c r="C213" s="1072"/>
      <c r="D213" s="1072"/>
      <c r="E213" s="1072"/>
      <c r="F213" s="1020"/>
      <c r="G213" s="1019"/>
      <c r="H213" s="1020"/>
      <c r="I213" s="1019"/>
      <c r="J213" s="1020"/>
      <c r="K213" s="1019"/>
      <c r="L213" s="1020"/>
      <c r="M213" s="58"/>
      <c r="N213" s="59"/>
      <c r="O213" s="59"/>
      <c r="P213" s="59"/>
    </row>
    <row r="214" spans="2:16" ht="15" customHeight="1" thickBot="1" x14ac:dyDescent="0.3">
      <c r="B214" s="1072"/>
      <c r="C214" s="1072"/>
      <c r="D214" s="1072"/>
      <c r="E214" s="1072"/>
      <c r="F214" s="1020"/>
      <c r="G214" s="1021"/>
      <c r="H214" s="1022"/>
      <c r="I214" s="1019"/>
      <c r="J214" s="1020"/>
      <c r="K214" s="1019"/>
      <c r="L214" s="1020"/>
      <c r="M214" s="1038" t="s">
        <v>6</v>
      </c>
      <c r="N214" s="1039"/>
      <c r="O214" s="1036">
        <f>IF(H59&gt;0,IF(K10&lt;2,O212*(N285/H57),O212*(N285/(H59*K10))),0)</f>
        <v>7.5693009259259263</v>
      </c>
      <c r="P214" s="1037"/>
    </row>
    <row r="215" spans="2:16" ht="15" customHeight="1" x14ac:dyDescent="0.25">
      <c r="B215" s="1072"/>
      <c r="C215" s="1072"/>
      <c r="D215" s="1072"/>
      <c r="E215" s="1072"/>
      <c r="F215" s="1020"/>
      <c r="G215" s="1015" t="s">
        <v>78</v>
      </c>
      <c r="H215" s="1016"/>
      <c r="I215" s="1015" t="s">
        <v>77</v>
      </c>
      <c r="J215" s="1026"/>
      <c r="K215" s="1015" t="s">
        <v>78</v>
      </c>
      <c r="L215" s="1016"/>
      <c r="M215" s="1030" t="s">
        <v>1</v>
      </c>
      <c r="N215" s="1031"/>
      <c r="O215" s="1031"/>
      <c r="P215" s="1032"/>
    </row>
    <row r="216" spans="2:16" ht="15.75" customHeight="1" thickBot="1" x14ac:dyDescent="0.3">
      <c r="B216" s="1072"/>
      <c r="C216" s="1072"/>
      <c r="D216" s="1072"/>
      <c r="E216" s="1072"/>
      <c r="F216" s="1020"/>
      <c r="G216" s="1017"/>
      <c r="H216" s="1018"/>
      <c r="I216" s="1017"/>
      <c r="J216" s="1027"/>
      <c r="K216" s="1017"/>
      <c r="L216" s="1018"/>
      <c r="M216" s="1033"/>
      <c r="N216" s="1034"/>
      <c r="O216" s="1034"/>
      <c r="P216" s="1035"/>
    </row>
    <row r="217" spans="2:16" ht="14.1" customHeight="1" x14ac:dyDescent="0.25">
      <c r="B217" s="1073" t="s">
        <v>197</v>
      </c>
      <c r="C217" s="1074"/>
      <c r="D217" s="53"/>
      <c r="E217" s="643"/>
      <c r="F217" s="107"/>
      <c r="G217" s="1009"/>
      <c r="H217" s="1010"/>
      <c r="I217" s="1013"/>
      <c r="J217" s="1014"/>
      <c r="K217" s="1044"/>
      <c r="L217" s="1045"/>
      <c r="M217" s="960"/>
      <c r="N217" s="961"/>
      <c r="O217" s="60"/>
      <c r="P217" s="61"/>
    </row>
    <row r="218" spans="2:16" ht="14.1" customHeight="1" x14ac:dyDescent="0.25">
      <c r="B218" s="989" t="s">
        <v>79</v>
      </c>
      <c r="C218" s="990"/>
      <c r="D218" s="990"/>
      <c r="E218" s="990"/>
      <c r="F218" s="991"/>
      <c r="G218" s="911">
        <v>6.5</v>
      </c>
      <c r="H218" s="912"/>
      <c r="I218" s="1005">
        <f>IF(H68&gt;0,ROUNDUP((H68/H110)*U68,0),0)+IF(H70&gt;0,ROUNDUP((H70/J110)*U70,0),0)+IF(H72&gt;0,ROUNDUP((H72/H112)*U72,0),0)+IF(H74&gt;0,ROUNDUP((H74/J112)*U74,0),0)+IF(H76&gt;0,ROUNDUP((H76/H114)*U76,0),0)+IF(H78&gt;0,ROUNDUP((H78/J114)*U78,0),0)+IF(H80&gt;0,ROUNDUP((H80/H116)*U80,0),0)+IF(H82&gt;0,ROUNDUP((H82/J116)*U82,0),0)+IF(H84&gt;0,ROUNDUP((H84/H118)*U84,0),0)+IF(H86&gt;0,ROUNDUP((H86/H110)*U86,0),0)+IF(H88&gt;0,ROUNDUP((H88/J110)*U88,0),0)+IF(H90&gt;0,ROUNDUP((H90/H112)*U90,0),0)+IF(H92&gt;0,ROUNDUP((H92/J112)*U92,0),0)+IF(H94&gt;0,ROUNDUP((H94/H114)*U94,0),0)+IF(H96&gt;0,ROUNDUP((H96/J114)*U96,0),0)+IF(H98&gt;0,ROUNDUP((H98/H116)*U98,0),0)+IF(H100&gt;0,ROUNDUP((H100/J116)*U100,0),0)+IF(H102&gt;0,ROUNDUP((H102/H118)*U102,0),0)</f>
        <v>417</v>
      </c>
      <c r="J218" s="914"/>
      <c r="K218" s="915">
        <f>G218*I218</f>
        <v>2710.5</v>
      </c>
      <c r="L218" s="916"/>
      <c r="M218" s="1011">
        <f>IF((H68+H70+H72+H74+H76+H78+H80+H82+H84+H86+H88+H90+H92+H94+H96+H98+H100+H102)&gt;0,(H68*H110+H70*J110+H72*H112+H74*J112+H76*H114+H78*J114+H80*H116*H82*J116+H84*H118+H86*H110+H88*J110+H90*H112+H92*J112+H94*H114+H96*J114+H98*H116+H100*J116+H102*H118)/(H68+H70+H72+H74+H76+H78+H80+H82+H84+H86+H88+H90+H92+H94+H96+H98+H100+H102),0)</f>
        <v>2.4</v>
      </c>
      <c r="N218" s="1012"/>
      <c r="O218" s="29" t="s">
        <v>70</v>
      </c>
      <c r="P218" s="7"/>
    </row>
    <row r="219" spans="2:16" ht="14.1" customHeight="1" x14ac:dyDescent="0.25">
      <c r="B219" s="989" t="s">
        <v>80</v>
      </c>
      <c r="C219" s="990"/>
      <c r="D219" s="990"/>
      <c r="E219" s="990"/>
      <c r="F219" s="991"/>
      <c r="G219" s="911">
        <v>5.5</v>
      </c>
      <c r="H219" s="912"/>
      <c r="I219" s="1005">
        <f>R59*M219*K10</f>
        <v>72</v>
      </c>
      <c r="J219" s="914"/>
      <c r="K219" s="915">
        <f>G219*I219</f>
        <v>396</v>
      </c>
      <c r="L219" s="916"/>
      <c r="M219" s="943">
        <f>IF((H68+H70+H76+H78+H84+H86+H88+H94+H96+H102)&gt;0,H106,0)</f>
        <v>2</v>
      </c>
      <c r="N219" s="944"/>
      <c r="O219" s="29" t="s">
        <v>119</v>
      </c>
      <c r="P219" s="7"/>
    </row>
    <row r="220" spans="2:16" ht="14.1" customHeight="1" x14ac:dyDescent="0.25">
      <c r="B220" s="645" t="s">
        <v>458</v>
      </c>
      <c r="C220" s="646"/>
      <c r="D220" s="646"/>
      <c r="E220" s="646"/>
      <c r="F220" s="647"/>
      <c r="G220" s="911">
        <v>1</v>
      </c>
      <c r="H220" s="912"/>
      <c r="I220" s="913">
        <f>H108*R59*K10</f>
        <v>0</v>
      </c>
      <c r="J220" s="914"/>
      <c r="K220" s="915">
        <f>G220*I220</f>
        <v>0</v>
      </c>
      <c r="L220" s="916"/>
      <c r="M220" s="943">
        <f>IF((H72+H74+H80+H82+H90+H92+H98+H100)&gt;0,H132,0)</f>
        <v>0</v>
      </c>
      <c r="N220" s="944"/>
      <c r="O220" s="29" t="s">
        <v>341</v>
      </c>
      <c r="P220" s="7"/>
    </row>
    <row r="221" spans="2:16" ht="14.1" customHeight="1" x14ac:dyDescent="0.25">
      <c r="B221" s="989" t="s">
        <v>81</v>
      </c>
      <c r="C221" s="990"/>
      <c r="D221" s="990"/>
      <c r="E221" s="990"/>
      <c r="F221" s="991"/>
      <c r="G221" s="911">
        <v>3.5</v>
      </c>
      <c r="H221" s="912"/>
      <c r="I221" s="1005">
        <f>R59*M221*K10</f>
        <v>72</v>
      </c>
      <c r="J221" s="914"/>
      <c r="K221" s="915">
        <f>G221*I221</f>
        <v>252</v>
      </c>
      <c r="L221" s="916"/>
      <c r="M221" s="943">
        <f>IF((H68+H70+H72+H74+H76+H78+H80+H82+H84+H86+H88+H90+H92+H94+H96+H98+H100+H102)&gt;0,H122,0)</f>
        <v>2</v>
      </c>
      <c r="N221" s="944"/>
      <c r="O221" s="29" t="s">
        <v>119</v>
      </c>
      <c r="P221" s="7"/>
    </row>
    <row r="222" spans="2:16" ht="14.1" customHeight="1" x14ac:dyDescent="0.25">
      <c r="B222" s="989" t="s">
        <v>340</v>
      </c>
      <c r="C222" s="990"/>
      <c r="D222" s="990"/>
      <c r="E222" s="990"/>
      <c r="F222" s="991"/>
      <c r="G222" s="911">
        <v>3.5</v>
      </c>
      <c r="H222" s="912"/>
      <c r="I222" s="1005">
        <f>R59*M222*K10</f>
        <v>360</v>
      </c>
      <c r="J222" s="914"/>
      <c r="K222" s="915">
        <f>G222*I222</f>
        <v>1260</v>
      </c>
      <c r="L222" s="916"/>
      <c r="M222" s="943">
        <f>IF((H68+H70+H72+H74+H76+H78+H80+H82+H84+H86+H88+H90+H92+H94+H96+H98+H100+H102)&gt;0,H120,0)</f>
        <v>10</v>
      </c>
      <c r="N222" s="944"/>
      <c r="O222" s="29" t="s">
        <v>119</v>
      </c>
      <c r="P222" s="7"/>
    </row>
    <row r="223" spans="2:16" ht="14.1" customHeight="1" x14ac:dyDescent="0.25">
      <c r="B223" s="989" t="s">
        <v>82</v>
      </c>
      <c r="C223" s="990"/>
      <c r="D223" s="990"/>
      <c r="E223" s="990"/>
      <c r="F223" s="991"/>
      <c r="G223" s="911">
        <v>7.6</v>
      </c>
      <c r="H223" s="912"/>
      <c r="I223" s="1005">
        <f>IF((I68+I70+I72+I74+I76+I78+I80+I82+I84+I86+I88+I90+I92+I94+I96+I98+I100+I102)&gt;0,IF(H104="Non",(ROUNDUP((J68),0)+ROUNDUP((J70),0)+ROUNDUP((J72),0)+ROUNDUP((J74),0)+ROUNDUP((J76),0)+ROUNDUP((J78),0)+ROUNDUP((J80),0)+ROUNDUP((J82),0)+ROUNDUP((J84),0)+ROUNDUP((J86),0)+ROUNDUP((J88),0)+ROUNDUP((J90),0)+ROUNDUP((J92),0)+ROUNDUP((J94),0)+ROUNDUP((J96),0)+ROUNDUP((J98),0)+ROUNDUP((J100),0)+ROUNDUP((J102),0)),0),0)</f>
        <v>500</v>
      </c>
      <c r="J223" s="914"/>
      <c r="K223" s="915">
        <f t="shared" ref="K223:K235" si="3">G223*I223</f>
        <v>3800</v>
      </c>
      <c r="L223" s="916"/>
      <c r="M223" s="1011">
        <f>IF((H68+H70+H72+H74+H76+H78+H80+H82+H84+H86+H88+H90+H92+H94+H96+H98+H100+H102)&gt;0,((H68*(X68))+H70*(X70)+H72*(X72)+H74*(X74)+H76*(X76)+H78*(X78)+H80*(X80)+H82*(X82)+H84*(X84)+H86*(X86)+H88*(X88)+H90*(X90)+H92*(X92)+H94*(X94)+H96*(X96)+H98*(X98)+H100*(X100)+H102*(X102))/(H68+H70+H72+H74+H76+H78+H80+H82+H84+H86+H88+H90+H92+H94+H96+H98+H100+H102),0)</f>
        <v>16.666666666666664</v>
      </c>
      <c r="N223" s="1012"/>
      <c r="O223" s="29" t="s">
        <v>71</v>
      </c>
      <c r="P223" s="7"/>
    </row>
    <row r="224" spans="2:16" ht="14.1" customHeight="1" x14ac:dyDescent="0.25">
      <c r="B224" s="989" t="s">
        <v>83</v>
      </c>
      <c r="C224" s="990"/>
      <c r="D224" s="990"/>
      <c r="E224" s="990"/>
      <c r="F224" s="991"/>
      <c r="G224" s="911">
        <v>8</v>
      </c>
      <c r="H224" s="912"/>
      <c r="I224" s="1005">
        <f>H186</f>
        <v>0</v>
      </c>
      <c r="J224" s="914"/>
      <c r="K224" s="915">
        <f t="shared" si="3"/>
        <v>0</v>
      </c>
      <c r="L224" s="916"/>
      <c r="M224" s="943"/>
      <c r="N224" s="944"/>
      <c r="O224" s="29"/>
      <c r="P224" s="7"/>
    </row>
    <row r="225" spans="2:18" ht="14.1" customHeight="1" x14ac:dyDescent="0.25">
      <c r="B225" s="989" t="s">
        <v>84</v>
      </c>
      <c r="C225" s="990"/>
      <c r="D225" s="990"/>
      <c r="E225" s="990"/>
      <c r="F225" s="991"/>
      <c r="G225" s="911">
        <v>6.5</v>
      </c>
      <c r="H225" s="912"/>
      <c r="I225" s="1005">
        <f>IF(H68&gt;0,ROUNDUP((H68/H110)*V68,0),0)+IF(H70&gt;0,ROUNDUP((H70/J110)*V70,0),0)+IF(H72&gt;0,ROUNDUP((H72/H112)*V72,0),0)+IF(H74&gt;0,ROUNDUP((H74/J112)*V74,0),0)+IF(H76&gt;0,ROUNDUP((H76/H114)*V76,0),0)+IF(H78&gt;0,ROUNDUP((H78/J114)*V78,0),0)+IF(H80&gt;0,ROUNDUP((H80/H116)*V80,0),0)+IF(H82&gt;0,ROUNDUP((H82/J116)*V82,0),0)+IF(H84&gt;0,ROUNDUP((H84/H118)*V84,0),0)+IF(H86&gt;0,ROUNDUP((H86/H110)*V86,0),0)+IF(H88&gt;0,ROUNDUP((H88/J110)*V88,0),0)+IF(H90&gt;0,ROUNDUP((H90/H112)*V90,0),0)+IF(H92&gt;0,ROUNDUP((H92/J112)*V92,0),0)+IF(H94&gt;0,ROUNDUP((H94/H114)*V94,0),0)+IF(H96&gt;0,ROUNDUP((H96/J114)*V96,0),0)+IF(H98&gt;0,ROUNDUP((H98/H116)*V98,0),0)+IF(H100&gt;0,ROUNDUP((H100/J116)*V100,0),0)+IF(H102&gt;0,ROUNDUP((H102/H118)*V102,0),0)</f>
        <v>417</v>
      </c>
      <c r="J225" s="914"/>
      <c r="K225" s="915">
        <f t="shared" si="3"/>
        <v>2710.5</v>
      </c>
      <c r="L225" s="916"/>
      <c r="M225" s="943"/>
      <c r="N225" s="944"/>
      <c r="O225" s="29"/>
      <c r="P225" s="7"/>
    </row>
    <row r="226" spans="2:18" ht="14.1" customHeight="1" x14ac:dyDescent="0.25">
      <c r="B226" s="989" t="s">
        <v>85</v>
      </c>
      <c r="C226" s="990"/>
      <c r="D226" s="990"/>
      <c r="E226" s="990"/>
      <c r="F226" s="991"/>
      <c r="G226" s="911">
        <v>13</v>
      </c>
      <c r="H226" s="912"/>
      <c r="I226" s="1005">
        <f>H136+H138</f>
        <v>0</v>
      </c>
      <c r="J226" s="914"/>
      <c r="K226" s="915">
        <f t="shared" si="3"/>
        <v>0</v>
      </c>
      <c r="L226" s="916"/>
      <c r="M226" s="943"/>
      <c r="N226" s="944"/>
      <c r="O226" s="29"/>
      <c r="P226" s="7"/>
    </row>
    <row r="227" spans="2:18" ht="14.1" customHeight="1" thickBot="1" x14ac:dyDescent="0.3">
      <c r="B227" s="989" t="s">
        <v>86</v>
      </c>
      <c r="C227" s="990"/>
      <c r="D227" s="990"/>
      <c r="E227" s="990"/>
      <c r="F227" s="991"/>
      <c r="G227" s="911">
        <v>9</v>
      </c>
      <c r="H227" s="912"/>
      <c r="I227" s="1005">
        <f>I226</f>
        <v>0</v>
      </c>
      <c r="J227" s="914"/>
      <c r="K227" s="915">
        <f t="shared" si="3"/>
        <v>0</v>
      </c>
      <c r="L227" s="916"/>
      <c r="M227" s="943"/>
      <c r="N227" s="944"/>
      <c r="O227" s="29"/>
      <c r="P227" s="7"/>
    </row>
    <row r="228" spans="2:18" ht="14.1" customHeight="1" thickBot="1" x14ac:dyDescent="0.3">
      <c r="B228" s="989" t="s">
        <v>87</v>
      </c>
      <c r="C228" s="990"/>
      <c r="D228" s="990"/>
      <c r="E228" s="990"/>
      <c r="F228" s="991"/>
      <c r="G228" s="911">
        <v>3.5</v>
      </c>
      <c r="H228" s="912"/>
      <c r="I228" s="1005">
        <f>H124</f>
        <v>0</v>
      </c>
      <c r="J228" s="914"/>
      <c r="K228" s="915">
        <f t="shared" si="3"/>
        <v>0</v>
      </c>
      <c r="L228" s="916"/>
      <c r="M228" s="943"/>
      <c r="N228" s="944"/>
      <c r="O228" s="29"/>
      <c r="P228" s="7"/>
      <c r="Q228" s="234" t="s">
        <v>212</v>
      </c>
      <c r="R228" s="441">
        <f>SUM(I218:J228)</f>
        <v>1838</v>
      </c>
    </row>
    <row r="229" spans="2:18" ht="14.1" customHeight="1" x14ac:dyDescent="0.25">
      <c r="B229" s="985"/>
      <c r="C229" s="986"/>
      <c r="D229" s="986"/>
      <c r="E229" s="986"/>
      <c r="F229" s="987"/>
      <c r="G229" s="911"/>
      <c r="H229" s="912"/>
      <c r="I229" s="648"/>
      <c r="K229" s="1003"/>
      <c r="L229" s="1046"/>
      <c r="M229" s="43"/>
      <c r="N229" s="62" t="s">
        <v>72</v>
      </c>
      <c r="O229" s="63">
        <f>SUM(K218:L228)</f>
        <v>11129</v>
      </c>
      <c r="P229" s="64" t="s">
        <v>73</v>
      </c>
    </row>
    <row r="230" spans="2:18" ht="14.1" customHeight="1" thickBot="1" x14ac:dyDescent="0.3">
      <c r="B230" s="988" t="s">
        <v>196</v>
      </c>
      <c r="C230" s="939"/>
      <c r="D230" s="939"/>
      <c r="E230" s="939"/>
      <c r="F230" s="940"/>
      <c r="G230" s="911"/>
      <c r="H230" s="912"/>
      <c r="I230" s="648"/>
      <c r="K230" s="1003"/>
      <c r="L230" s="1046"/>
      <c r="M230" s="50"/>
      <c r="N230" s="51"/>
      <c r="O230" s="51"/>
      <c r="P230" s="7"/>
    </row>
    <row r="231" spans="2:18" ht="14.1" customHeight="1" x14ac:dyDescent="0.25">
      <c r="B231" s="989" t="s">
        <v>88</v>
      </c>
      <c r="C231" s="990"/>
      <c r="D231" s="990"/>
      <c r="E231" s="990"/>
      <c r="F231" s="991"/>
      <c r="G231" s="911">
        <v>7.5</v>
      </c>
      <c r="H231" s="912"/>
      <c r="I231" s="1005">
        <f>H128+H126</f>
        <v>0</v>
      </c>
      <c r="J231" s="914"/>
      <c r="K231" s="915">
        <f t="shared" si="3"/>
        <v>0</v>
      </c>
      <c r="L231" s="1006"/>
      <c r="M231" s="66"/>
      <c r="N231" s="79"/>
      <c r="O231" s="80"/>
      <c r="P231" s="67"/>
    </row>
    <row r="232" spans="2:18" ht="14.1" customHeight="1" x14ac:dyDescent="0.25">
      <c r="B232" s="989" t="s">
        <v>89</v>
      </c>
      <c r="C232" s="990"/>
      <c r="D232" s="990"/>
      <c r="E232" s="990"/>
      <c r="F232" s="991"/>
      <c r="G232" s="911">
        <v>5.5</v>
      </c>
      <c r="H232" s="912"/>
      <c r="I232" s="1005">
        <f>R59*N232*K10</f>
        <v>0</v>
      </c>
      <c r="J232" s="914"/>
      <c r="K232" s="915">
        <f t="shared" si="3"/>
        <v>0</v>
      </c>
      <c r="L232" s="1006"/>
      <c r="M232" s="17"/>
      <c r="N232" s="76">
        <f>IF((H128+H126)&gt;0,H130,0)</f>
        <v>0</v>
      </c>
      <c r="O232" s="29" t="s">
        <v>119</v>
      </c>
      <c r="P232" s="68"/>
    </row>
    <row r="233" spans="2:18" ht="14.1" customHeight="1" x14ac:dyDescent="0.25">
      <c r="B233" s="989" t="s">
        <v>90</v>
      </c>
      <c r="C233" s="990"/>
      <c r="D233" s="990"/>
      <c r="E233" s="990"/>
      <c r="F233" s="991"/>
      <c r="G233" s="911">
        <v>4.5</v>
      </c>
      <c r="H233" s="912"/>
      <c r="I233" s="1005">
        <f>I231</f>
        <v>0</v>
      </c>
      <c r="J233" s="914"/>
      <c r="K233" s="915">
        <f t="shared" si="3"/>
        <v>0</v>
      </c>
      <c r="L233" s="1006"/>
      <c r="M233" s="17"/>
      <c r="N233" s="76"/>
      <c r="O233" s="29"/>
      <c r="P233" s="68"/>
    </row>
    <row r="234" spans="2:18" ht="14.1" customHeight="1" x14ac:dyDescent="0.25">
      <c r="B234" s="989" t="s">
        <v>81</v>
      </c>
      <c r="C234" s="990"/>
      <c r="D234" s="990"/>
      <c r="E234" s="990"/>
      <c r="F234" s="991"/>
      <c r="G234" s="911">
        <v>3.5</v>
      </c>
      <c r="H234" s="912"/>
      <c r="I234" s="1005">
        <f>R59*N234*K10</f>
        <v>0</v>
      </c>
      <c r="J234" s="914"/>
      <c r="K234" s="915">
        <f t="shared" si="3"/>
        <v>0</v>
      </c>
      <c r="L234" s="1006"/>
      <c r="M234" s="17"/>
      <c r="N234" s="76">
        <f>IF((H128+H126)&gt;0,H132,0)</f>
        <v>0</v>
      </c>
      <c r="O234" s="29" t="s">
        <v>119</v>
      </c>
      <c r="P234" s="68"/>
    </row>
    <row r="235" spans="2:18" ht="14.1" customHeight="1" x14ac:dyDescent="0.25">
      <c r="B235" s="989" t="s">
        <v>91</v>
      </c>
      <c r="C235" s="990"/>
      <c r="D235" s="990"/>
      <c r="E235" s="990"/>
      <c r="F235" s="991"/>
      <c r="G235" s="911">
        <v>6.5</v>
      </c>
      <c r="H235" s="912"/>
      <c r="I235" s="1005">
        <f>I231</f>
        <v>0</v>
      </c>
      <c r="J235" s="914"/>
      <c r="K235" s="915">
        <f t="shared" si="3"/>
        <v>0</v>
      </c>
      <c r="L235" s="1006"/>
      <c r="M235" s="17"/>
      <c r="N235" s="77"/>
      <c r="O235" s="29"/>
      <c r="P235" s="68"/>
    </row>
    <row r="236" spans="2:18" ht="14.1" customHeight="1" thickBot="1" x14ac:dyDescent="0.3">
      <c r="B236" s="989" t="s">
        <v>204</v>
      </c>
      <c r="C236" s="990"/>
      <c r="D236" s="990"/>
      <c r="E236" s="990"/>
      <c r="F236" s="991"/>
      <c r="G236" s="911">
        <v>10</v>
      </c>
      <c r="H236" s="912"/>
      <c r="I236" s="913">
        <f>H140</f>
        <v>0</v>
      </c>
      <c r="J236" s="914"/>
      <c r="K236" s="915">
        <f>G236*I236</f>
        <v>0</v>
      </c>
      <c r="L236" s="1006"/>
      <c r="M236" s="50"/>
      <c r="N236" s="51"/>
      <c r="O236" s="51"/>
      <c r="P236" s="7"/>
    </row>
    <row r="237" spans="2:18" ht="14.1" customHeight="1" thickBot="1" x14ac:dyDescent="0.3">
      <c r="B237" s="645" t="s">
        <v>210</v>
      </c>
      <c r="C237" s="646"/>
      <c r="D237" s="646"/>
      <c r="E237" s="646"/>
      <c r="F237" s="647"/>
      <c r="G237" s="911">
        <v>6</v>
      </c>
      <c r="H237" s="912"/>
      <c r="I237" s="913">
        <f>I236</f>
        <v>0</v>
      </c>
      <c r="J237" s="914"/>
      <c r="K237" s="915">
        <f>G237*I237</f>
        <v>0</v>
      </c>
      <c r="L237" s="1006"/>
      <c r="M237" s="50"/>
      <c r="N237" s="51"/>
      <c r="O237" s="51"/>
      <c r="P237" s="7"/>
      <c r="Q237" s="234" t="s">
        <v>212</v>
      </c>
      <c r="R237" s="441">
        <f>SUM(I231:J237)</f>
        <v>0</v>
      </c>
    </row>
    <row r="238" spans="2:18" ht="14.1" customHeight="1" x14ac:dyDescent="0.25">
      <c r="B238" s="985"/>
      <c r="C238" s="986"/>
      <c r="D238" s="986"/>
      <c r="E238" s="986"/>
      <c r="F238" s="987"/>
      <c r="G238" s="911"/>
      <c r="H238" s="912"/>
      <c r="I238" s="648"/>
      <c r="K238" s="1003"/>
      <c r="L238" s="1004"/>
      <c r="M238" s="17"/>
      <c r="N238" s="62" t="s">
        <v>72</v>
      </c>
      <c r="O238" s="70">
        <f>SUM(K231:L237)</f>
        <v>0</v>
      </c>
      <c r="P238" s="69" t="s">
        <v>73</v>
      </c>
    </row>
    <row r="239" spans="2:18" ht="14.1" customHeight="1" thickBot="1" x14ac:dyDescent="0.3">
      <c r="B239" s="988" t="s">
        <v>194</v>
      </c>
      <c r="C239" s="939"/>
      <c r="D239" s="939"/>
      <c r="E239" s="939"/>
      <c r="F239" s="940"/>
      <c r="G239" s="911"/>
      <c r="H239" s="912"/>
      <c r="I239" s="648"/>
      <c r="K239" s="1003"/>
      <c r="L239" s="1004"/>
      <c r="M239" s="50"/>
      <c r="N239" s="51"/>
      <c r="O239" s="51"/>
      <c r="P239" s="7"/>
    </row>
    <row r="240" spans="2:18" ht="14.1" customHeight="1" x14ac:dyDescent="0.25">
      <c r="B240" s="989" t="s">
        <v>92</v>
      </c>
      <c r="C240" s="990"/>
      <c r="D240" s="990"/>
      <c r="E240" s="990"/>
      <c r="F240" s="991"/>
      <c r="G240" s="911">
        <v>7.5</v>
      </c>
      <c r="H240" s="912"/>
      <c r="I240" s="1005">
        <f>H143</f>
        <v>0</v>
      </c>
      <c r="J240" s="914"/>
      <c r="K240" s="915">
        <f>G240*I240</f>
        <v>0</v>
      </c>
      <c r="L240" s="916"/>
      <c r="M240" s="148"/>
      <c r="N240" s="79"/>
      <c r="O240" s="80"/>
      <c r="P240" s="67"/>
    </row>
    <row r="241" spans="2:18" ht="14.1" customHeight="1" x14ac:dyDescent="0.25">
      <c r="B241" s="989" t="s">
        <v>93</v>
      </c>
      <c r="C241" s="990"/>
      <c r="D241" s="990"/>
      <c r="E241" s="990"/>
      <c r="F241" s="991"/>
      <c r="G241" s="911">
        <v>6</v>
      </c>
      <c r="H241" s="912"/>
      <c r="I241" s="1005">
        <f>I240</f>
        <v>0</v>
      </c>
      <c r="J241" s="914"/>
      <c r="K241" s="915">
        <f t="shared" ref="K241:K255" si="4">G241*I241</f>
        <v>0</v>
      </c>
      <c r="L241" s="916"/>
      <c r="M241" s="149"/>
      <c r="N241" s="77"/>
      <c r="O241" s="29"/>
      <c r="P241" s="68"/>
    </row>
    <row r="242" spans="2:18" ht="14.1" customHeight="1" x14ac:dyDescent="0.25">
      <c r="B242" s="989" t="s">
        <v>94</v>
      </c>
      <c r="C242" s="990"/>
      <c r="D242" s="990"/>
      <c r="E242" s="990"/>
      <c r="F242" s="991"/>
      <c r="G242" s="911">
        <v>5</v>
      </c>
      <c r="H242" s="912"/>
      <c r="I242" s="1005">
        <f>H147</f>
        <v>0</v>
      </c>
      <c r="J242" s="914"/>
      <c r="K242" s="915">
        <f t="shared" si="4"/>
        <v>0</v>
      </c>
      <c r="L242" s="916"/>
      <c r="M242" s="149"/>
      <c r="N242" s="77"/>
      <c r="O242" s="29"/>
      <c r="P242" s="68"/>
    </row>
    <row r="243" spans="2:18" ht="14.1" customHeight="1" x14ac:dyDescent="0.25">
      <c r="B243" s="989" t="s">
        <v>95</v>
      </c>
      <c r="C243" s="990"/>
      <c r="D243" s="990"/>
      <c r="E243" s="990"/>
      <c r="F243" s="991"/>
      <c r="G243" s="911">
        <v>5.5</v>
      </c>
      <c r="H243" s="912"/>
      <c r="I243" s="1005">
        <f>I242</f>
        <v>0</v>
      </c>
      <c r="J243" s="914"/>
      <c r="K243" s="915">
        <f t="shared" si="4"/>
        <v>0</v>
      </c>
      <c r="L243" s="916"/>
      <c r="M243" s="149"/>
      <c r="N243" s="77"/>
      <c r="O243" s="29"/>
      <c r="P243" s="68"/>
    </row>
    <row r="244" spans="2:18" ht="14.1" customHeight="1" x14ac:dyDescent="0.25">
      <c r="B244" s="989" t="s">
        <v>96</v>
      </c>
      <c r="C244" s="990"/>
      <c r="D244" s="990"/>
      <c r="E244" s="990"/>
      <c r="F244" s="991"/>
      <c r="G244" s="911">
        <v>6.5</v>
      </c>
      <c r="H244" s="912"/>
      <c r="I244" s="1005">
        <f>H147</f>
        <v>0</v>
      </c>
      <c r="J244" s="914"/>
      <c r="K244" s="915">
        <f t="shared" si="4"/>
        <v>0</v>
      </c>
      <c r="L244" s="916"/>
      <c r="M244" s="149"/>
      <c r="N244" s="77"/>
      <c r="O244" s="77"/>
      <c r="P244" s="68"/>
    </row>
    <row r="245" spans="2:18" ht="14.1" customHeight="1" x14ac:dyDescent="0.25">
      <c r="B245" s="989" t="s">
        <v>97</v>
      </c>
      <c r="C245" s="990"/>
      <c r="D245" s="990"/>
      <c r="E245" s="990"/>
      <c r="F245" s="991"/>
      <c r="G245" s="911">
        <v>10</v>
      </c>
      <c r="H245" s="912"/>
      <c r="I245" s="1005">
        <f>H145</f>
        <v>0</v>
      </c>
      <c r="J245" s="914"/>
      <c r="K245" s="915">
        <f t="shared" si="4"/>
        <v>0</v>
      </c>
      <c r="L245" s="916"/>
      <c r="M245" s="149"/>
      <c r="N245" s="77"/>
      <c r="O245" s="29"/>
      <c r="P245" s="68"/>
    </row>
    <row r="246" spans="2:18" ht="14.1" customHeight="1" x14ac:dyDescent="0.25">
      <c r="B246" s="989" t="s">
        <v>98</v>
      </c>
      <c r="C246" s="990"/>
      <c r="D246" s="990"/>
      <c r="E246" s="990"/>
      <c r="F246" s="991"/>
      <c r="G246" s="911">
        <v>6</v>
      </c>
      <c r="H246" s="912"/>
      <c r="I246" s="1005">
        <f>I245</f>
        <v>0</v>
      </c>
      <c r="J246" s="914"/>
      <c r="K246" s="915">
        <f t="shared" si="4"/>
        <v>0</v>
      </c>
      <c r="L246" s="916"/>
      <c r="M246" s="149"/>
      <c r="N246" s="77"/>
      <c r="O246" s="29"/>
      <c r="P246" s="68"/>
    </row>
    <row r="247" spans="2:18" ht="14.1" customHeight="1" x14ac:dyDescent="0.25">
      <c r="B247" s="989" t="s">
        <v>99</v>
      </c>
      <c r="C247" s="990"/>
      <c r="D247" s="990"/>
      <c r="E247" s="990"/>
      <c r="F247" s="991"/>
      <c r="G247" s="911">
        <v>8.1999999999999993</v>
      </c>
      <c r="H247" s="912"/>
      <c r="I247" s="1005">
        <f>J158</f>
        <v>0</v>
      </c>
      <c r="J247" s="914"/>
      <c r="K247" s="915">
        <f t="shared" si="4"/>
        <v>0</v>
      </c>
      <c r="L247" s="916"/>
      <c r="M247" s="150"/>
      <c r="N247" s="76">
        <f>H158</f>
        <v>0</v>
      </c>
      <c r="O247" s="29" t="s">
        <v>74</v>
      </c>
      <c r="P247" s="68"/>
    </row>
    <row r="248" spans="2:18" ht="14.1" customHeight="1" x14ac:dyDescent="0.25">
      <c r="B248" s="645" t="s">
        <v>100</v>
      </c>
      <c r="C248" s="646"/>
      <c r="D248" s="646"/>
      <c r="E248" s="646"/>
      <c r="F248" s="647"/>
      <c r="G248" s="911">
        <f>IF(H160&gt;0,(H160/J164)*1.05,0)</f>
        <v>0</v>
      </c>
      <c r="H248" s="912"/>
      <c r="I248" s="1005">
        <f>J164</f>
        <v>0</v>
      </c>
      <c r="J248" s="914"/>
      <c r="K248" s="915">
        <f t="shared" si="4"/>
        <v>0</v>
      </c>
      <c r="L248" s="916"/>
      <c r="M248" s="150"/>
      <c r="N248" s="76">
        <f>J160</f>
        <v>0</v>
      </c>
      <c r="O248" s="29" t="s">
        <v>206</v>
      </c>
      <c r="P248" s="35"/>
    </row>
    <row r="249" spans="2:18" ht="14.1" customHeight="1" x14ac:dyDescent="0.25">
      <c r="B249" s="645" t="s">
        <v>101</v>
      </c>
      <c r="C249" s="646"/>
      <c r="D249" s="646"/>
      <c r="E249" s="646"/>
      <c r="F249" s="647"/>
      <c r="G249" s="911">
        <v>5</v>
      </c>
      <c r="H249" s="912"/>
      <c r="I249" s="1005">
        <f>IF(H166&gt;0,H168,0)</f>
        <v>0</v>
      </c>
      <c r="J249" s="914"/>
      <c r="K249" s="915">
        <f t="shared" si="4"/>
        <v>0</v>
      </c>
      <c r="L249" s="916"/>
      <c r="M249" s="149"/>
      <c r="N249" s="77"/>
      <c r="O249" s="29"/>
      <c r="P249" s="35"/>
    </row>
    <row r="250" spans="2:18" ht="14.1" customHeight="1" x14ac:dyDescent="0.25">
      <c r="B250" s="989" t="s">
        <v>205</v>
      </c>
      <c r="C250" s="990"/>
      <c r="D250" s="990"/>
      <c r="E250" s="990"/>
      <c r="F250" s="991"/>
      <c r="G250" s="911">
        <v>3.5</v>
      </c>
      <c r="H250" s="912"/>
      <c r="I250" s="1005">
        <f>R59*N250</f>
        <v>108</v>
      </c>
      <c r="J250" s="914"/>
      <c r="K250" s="915">
        <f t="shared" si="4"/>
        <v>378</v>
      </c>
      <c r="L250" s="916"/>
      <c r="M250" s="150"/>
      <c r="N250" s="76">
        <f>IF(H150&gt;0,+H152,0)</f>
        <v>3</v>
      </c>
      <c r="O250" s="29" t="s">
        <v>119</v>
      </c>
      <c r="P250" s="35"/>
    </row>
    <row r="251" spans="2:18" ht="14.1" customHeight="1" x14ac:dyDescent="0.25">
      <c r="B251" s="989" t="s">
        <v>102</v>
      </c>
      <c r="C251" s="990"/>
      <c r="D251" s="990"/>
      <c r="E251" s="990"/>
      <c r="F251" s="991"/>
      <c r="G251" s="911">
        <v>6</v>
      </c>
      <c r="H251" s="912"/>
      <c r="I251" s="1005">
        <f>R59*N251*K10</f>
        <v>36</v>
      </c>
      <c r="J251" s="914"/>
      <c r="K251" s="915">
        <f t="shared" si="4"/>
        <v>216</v>
      </c>
      <c r="L251" s="916"/>
      <c r="M251" s="150"/>
      <c r="N251" s="76">
        <f>IF((H150+H154+H160+H166)&gt;0,H182,0)</f>
        <v>1</v>
      </c>
      <c r="O251" s="29" t="s">
        <v>119</v>
      </c>
      <c r="P251" s="68"/>
    </row>
    <row r="252" spans="2:18" ht="14.1" customHeight="1" x14ac:dyDescent="0.25">
      <c r="B252" s="989" t="s">
        <v>81</v>
      </c>
      <c r="C252" s="990"/>
      <c r="D252" s="990"/>
      <c r="E252" s="990"/>
      <c r="F252" s="991"/>
      <c r="G252" s="911">
        <v>3.5</v>
      </c>
      <c r="H252" s="912"/>
      <c r="I252" s="1005">
        <f>R59*N252*K10</f>
        <v>72</v>
      </c>
      <c r="J252" s="914"/>
      <c r="K252" s="915">
        <f t="shared" si="4"/>
        <v>252</v>
      </c>
      <c r="L252" s="916"/>
      <c r="M252" s="150"/>
      <c r="N252" s="76">
        <f>IF((H150+H154+H160+H166)&gt;0,H180,0)</f>
        <v>2</v>
      </c>
      <c r="O252" s="29" t="s">
        <v>119</v>
      </c>
      <c r="P252" s="68"/>
    </row>
    <row r="253" spans="2:18" ht="14.1" customHeight="1" x14ac:dyDescent="0.25">
      <c r="B253" s="989" t="s">
        <v>103</v>
      </c>
      <c r="C253" s="990"/>
      <c r="D253" s="990"/>
      <c r="E253" s="990"/>
      <c r="F253" s="991"/>
      <c r="G253" s="911">
        <v>5.5</v>
      </c>
      <c r="H253" s="912"/>
      <c r="I253" s="1005">
        <f>IF(H154&gt;0,R59*N253*K10,IF(H170="Oui",R59*N253*K10,IF(OR(H150&gt;0,H166&gt;0),R59*N253*K10,0)))</f>
        <v>72</v>
      </c>
      <c r="J253" s="914"/>
      <c r="K253" s="915">
        <f t="shared" si="4"/>
        <v>396</v>
      </c>
      <c r="L253" s="916"/>
      <c r="M253" s="150"/>
      <c r="N253" s="76">
        <f>IF((H150+H154+H160+H166)&gt;0,H178,0)</f>
        <v>2</v>
      </c>
      <c r="O253" s="29" t="s">
        <v>119</v>
      </c>
      <c r="P253" s="68"/>
    </row>
    <row r="254" spans="2:18" ht="14.1" customHeight="1" x14ac:dyDescent="0.25">
      <c r="B254" s="989" t="s">
        <v>104</v>
      </c>
      <c r="C254" s="990"/>
      <c r="D254" s="990"/>
      <c r="E254" s="990"/>
      <c r="F254" s="991"/>
      <c r="G254" s="911">
        <v>6.5</v>
      </c>
      <c r="H254" s="912"/>
      <c r="I254" s="1005">
        <f>H172</f>
        <v>0</v>
      </c>
      <c r="J254" s="914"/>
      <c r="K254" s="915">
        <f t="shared" si="4"/>
        <v>0</v>
      </c>
      <c r="L254" s="916"/>
      <c r="M254" s="149"/>
      <c r="N254" s="77"/>
      <c r="O254" s="29"/>
      <c r="P254" s="68"/>
    </row>
    <row r="255" spans="2:18" ht="14.1" customHeight="1" thickBot="1" x14ac:dyDescent="0.3">
      <c r="B255" s="989" t="s">
        <v>105</v>
      </c>
      <c r="C255" s="990"/>
      <c r="D255" s="990"/>
      <c r="E255" s="990"/>
      <c r="F255" s="991"/>
      <c r="G255" s="911">
        <v>4.2</v>
      </c>
      <c r="H255" s="912"/>
      <c r="I255" s="1005">
        <f>IF(H170="Non",IF(H154&gt;0,(H154*(H156-J156)/100),0)+IF(H160&gt;0,H160*(H162-J162)/100,0)+IF((H166+H150)&gt;0,((H150*J150)+(H166*J166))/100,0)+0.45,0)</f>
        <v>400.45</v>
      </c>
      <c r="J255" s="914"/>
      <c r="K255" s="915">
        <f t="shared" si="4"/>
        <v>1681.89</v>
      </c>
      <c r="L255" s="916"/>
      <c r="M255" s="149"/>
      <c r="N255" s="77"/>
      <c r="O255" s="29"/>
      <c r="P255" s="68"/>
    </row>
    <row r="256" spans="2:18" ht="14.1" customHeight="1" thickBot="1" x14ac:dyDescent="0.3">
      <c r="B256" s="989" t="s">
        <v>106</v>
      </c>
      <c r="C256" s="990"/>
      <c r="D256" s="990"/>
      <c r="E256" s="990"/>
      <c r="F256" s="991"/>
      <c r="G256" s="911">
        <f>IF(H170="Non",6," ")</f>
        <v>6</v>
      </c>
      <c r="H256" s="912"/>
      <c r="I256" s="1005">
        <f>IF(H170="Non",IF(J160=2.4,ROUNDUP((H160*0.01/2),0),IF(J160=1.2,ROUNDUP((H160*0.01),0),ROUNDUP((H160*0.01/2),0)))," ")</f>
        <v>0</v>
      </c>
      <c r="J256" s="914"/>
      <c r="K256" s="915">
        <f>IF(H170="Non",G256*I256," ")</f>
        <v>0</v>
      </c>
      <c r="L256" s="1006"/>
      <c r="M256" s="149"/>
      <c r="N256" s="77"/>
      <c r="O256" s="47" t="str">
        <f>IF(G183="N","au m3","")</f>
        <v/>
      </c>
      <c r="P256" s="68"/>
      <c r="Q256" s="234" t="s">
        <v>212</v>
      </c>
      <c r="R256" s="441">
        <f>SUM(I240:J256)</f>
        <v>688.45</v>
      </c>
    </row>
    <row r="257" spans="2:18" ht="14.1" customHeight="1" x14ac:dyDescent="0.25">
      <c r="B257" s="985"/>
      <c r="C257" s="986"/>
      <c r="D257" s="986"/>
      <c r="E257" s="986"/>
      <c r="F257" s="987"/>
      <c r="G257" s="911"/>
      <c r="H257" s="912"/>
      <c r="I257" s="1056"/>
      <c r="J257" s="1057"/>
      <c r="K257" s="1003"/>
      <c r="L257" s="1046"/>
      <c r="M257" s="43"/>
      <c r="N257" s="62" t="s">
        <v>72</v>
      </c>
      <c r="O257" s="70">
        <f>IF(H170="Non",SUM(K240:L256),SUM(K240:L255))</f>
        <v>2923.8900000000003</v>
      </c>
      <c r="P257" s="69" t="s">
        <v>73</v>
      </c>
    </row>
    <row r="258" spans="2:18" ht="14.1" customHeight="1" thickBot="1" x14ac:dyDescent="0.3">
      <c r="B258" s="988" t="s">
        <v>195</v>
      </c>
      <c r="C258" s="939"/>
      <c r="D258" s="939"/>
      <c r="E258" s="939"/>
      <c r="F258" s="940"/>
      <c r="G258" s="911"/>
      <c r="H258" s="912"/>
      <c r="I258" s="1056"/>
      <c r="J258" s="1057"/>
      <c r="K258" s="1003"/>
      <c r="L258" s="1046"/>
      <c r="M258" s="50"/>
      <c r="N258" s="51"/>
      <c r="O258" s="51"/>
      <c r="P258" s="7"/>
    </row>
    <row r="259" spans="2:18" ht="14.1" customHeight="1" x14ac:dyDescent="0.25">
      <c r="B259" s="985"/>
      <c r="C259" s="986"/>
      <c r="D259" s="986"/>
      <c r="E259" s="986"/>
      <c r="F259" s="987"/>
      <c r="G259" s="911"/>
      <c r="H259" s="912"/>
      <c r="I259" s="1005"/>
      <c r="J259" s="914"/>
      <c r="K259" s="1003"/>
      <c r="L259" s="1046"/>
      <c r="M259" s="52"/>
      <c r="N259" s="54"/>
      <c r="O259" s="54"/>
      <c r="P259" s="67"/>
    </row>
    <row r="260" spans="2:18" ht="14.1" customHeight="1" x14ac:dyDescent="0.25">
      <c r="B260" s="989" t="s">
        <v>107</v>
      </c>
      <c r="C260" s="990"/>
      <c r="D260" s="990"/>
      <c r="E260" s="990"/>
      <c r="F260" s="991"/>
      <c r="G260" s="911">
        <v>5.5</v>
      </c>
      <c r="H260" s="912"/>
      <c r="I260" s="1005">
        <f>R59*N260</f>
        <v>0</v>
      </c>
      <c r="J260" s="914"/>
      <c r="K260" s="915">
        <f>I260*G260</f>
        <v>0</v>
      </c>
      <c r="L260" s="916"/>
      <c r="M260" s="49"/>
      <c r="N260" s="76">
        <f>IF(H198="Oui",J203,0)+IF(H200="Oui",J205,0)</f>
        <v>0</v>
      </c>
      <c r="O260" s="29" t="s">
        <v>119</v>
      </c>
      <c r="P260" s="68"/>
    </row>
    <row r="261" spans="2:18" ht="14.1" customHeight="1" thickBot="1" x14ac:dyDescent="0.3">
      <c r="B261" s="989" t="s">
        <v>528</v>
      </c>
      <c r="C261" s="990"/>
      <c r="D261" s="990"/>
      <c r="E261" s="990"/>
      <c r="F261" s="991"/>
      <c r="G261" s="911">
        <v>6.5</v>
      </c>
      <c r="H261" s="912"/>
      <c r="I261" s="1005">
        <f>IF(H203="Oui",J203,0)</f>
        <v>0</v>
      </c>
      <c r="J261" s="914"/>
      <c r="K261" s="915">
        <f t="shared" ref="K261:K283" si="5">I261*G261</f>
        <v>0</v>
      </c>
      <c r="L261" s="916"/>
      <c r="M261" s="55"/>
      <c r="N261" s="78"/>
      <c r="O261" s="29"/>
      <c r="P261" s="68"/>
    </row>
    <row r="262" spans="2:18" ht="14.1" customHeight="1" thickBot="1" x14ac:dyDescent="0.3">
      <c r="B262" s="989" t="s">
        <v>326</v>
      </c>
      <c r="C262" s="990"/>
      <c r="D262" s="990"/>
      <c r="E262" s="990"/>
      <c r="F262" s="991"/>
      <c r="G262" s="911">
        <v>4.2</v>
      </c>
      <c r="H262" s="912"/>
      <c r="I262" s="1005">
        <f>IF(H170="Non",IF(H205="Oui",J205,0),0)</f>
        <v>0</v>
      </c>
      <c r="J262" s="914"/>
      <c r="K262" s="915">
        <f t="shared" si="5"/>
        <v>0</v>
      </c>
      <c r="L262" s="916"/>
      <c r="M262" s="48"/>
      <c r="N262" s="77"/>
      <c r="O262" s="29"/>
      <c r="P262" s="71" t="s">
        <v>49</v>
      </c>
      <c r="Q262" s="234" t="s">
        <v>212</v>
      </c>
      <c r="R262" s="441">
        <f>SUM(I260:J263)</f>
        <v>0</v>
      </c>
    </row>
    <row r="263" spans="2:18" ht="14.1" customHeight="1" x14ac:dyDescent="0.25">
      <c r="B263" s="989" t="s">
        <v>327</v>
      </c>
      <c r="C263" s="990"/>
      <c r="D263" s="990"/>
      <c r="E263" s="990"/>
      <c r="F263" s="991"/>
      <c r="G263" s="911">
        <v>4.2</v>
      </c>
      <c r="H263" s="912"/>
      <c r="I263" s="913">
        <f>IF(J176="Oui",ROUND((H176*J174/100),0),0)</f>
        <v>0</v>
      </c>
      <c r="J263" s="914"/>
      <c r="K263" s="915">
        <f>I263*G263</f>
        <v>0</v>
      </c>
      <c r="L263" s="916"/>
      <c r="M263" s="48"/>
      <c r="N263" s="77"/>
      <c r="O263" s="29"/>
      <c r="P263" s="71"/>
      <c r="Q263" s="400"/>
      <c r="R263" s="401"/>
    </row>
    <row r="264" spans="2:18" ht="14.1" customHeight="1" thickBot="1" x14ac:dyDescent="0.3">
      <c r="B264" s="985"/>
      <c r="C264" s="986"/>
      <c r="D264" s="986"/>
      <c r="E264" s="986"/>
      <c r="F264" s="987"/>
      <c r="G264" s="911"/>
      <c r="H264" s="912"/>
      <c r="I264" s="1005"/>
      <c r="J264" s="914"/>
      <c r="K264" s="915"/>
      <c r="L264" s="916"/>
      <c r="M264" s="72"/>
      <c r="N264" s="74" t="s">
        <v>72</v>
      </c>
      <c r="O264" s="151">
        <f>SUM(K260:L263)</f>
        <v>0</v>
      </c>
      <c r="P264" s="75" t="s">
        <v>73</v>
      </c>
    </row>
    <row r="265" spans="2:18" ht="14.1" customHeight="1" x14ac:dyDescent="0.25">
      <c r="B265" s="988" t="s">
        <v>198</v>
      </c>
      <c r="C265" s="939"/>
      <c r="D265" s="939"/>
      <c r="E265" s="939"/>
      <c r="F265" s="940"/>
      <c r="G265" s="911"/>
      <c r="H265" s="912"/>
      <c r="I265" s="1005"/>
      <c r="J265" s="914"/>
      <c r="K265" s="915"/>
      <c r="L265" s="916"/>
      <c r="M265" s="48"/>
      <c r="N265" s="47"/>
      <c r="O265" s="47"/>
      <c r="P265" s="7"/>
    </row>
    <row r="266" spans="2:18" ht="14.1" customHeight="1" x14ac:dyDescent="0.25">
      <c r="B266" s="989" t="s">
        <v>530</v>
      </c>
      <c r="C266" s="990"/>
      <c r="D266" s="990"/>
      <c r="E266" s="990"/>
      <c r="F266" s="991"/>
      <c r="G266" s="911">
        <v>7</v>
      </c>
      <c r="H266" s="912"/>
      <c r="I266" s="1005">
        <f>H142</f>
        <v>0</v>
      </c>
      <c r="J266" s="914"/>
      <c r="K266" s="915">
        <f t="shared" si="5"/>
        <v>0</v>
      </c>
      <c r="L266" s="916"/>
      <c r="M266" s="48"/>
      <c r="N266" s="77"/>
      <c r="O266" s="29"/>
      <c r="P266" s="68"/>
    </row>
    <row r="267" spans="2:18" ht="14.1" customHeight="1" x14ac:dyDescent="0.25">
      <c r="B267" s="989" t="s">
        <v>531</v>
      </c>
      <c r="C267" s="990"/>
      <c r="D267" s="990"/>
      <c r="E267" s="990"/>
      <c r="F267" s="991"/>
      <c r="G267" s="911">
        <v>6</v>
      </c>
      <c r="H267" s="912"/>
      <c r="I267" s="1005">
        <f>I266</f>
        <v>0</v>
      </c>
      <c r="J267" s="914"/>
      <c r="K267" s="915">
        <f t="shared" si="5"/>
        <v>0</v>
      </c>
      <c r="L267" s="916"/>
      <c r="M267" s="48"/>
      <c r="N267" s="77"/>
      <c r="O267" s="29"/>
      <c r="P267" s="68"/>
    </row>
    <row r="268" spans="2:18" ht="14.1" customHeight="1" x14ac:dyDescent="0.25">
      <c r="B268" s="989" t="s">
        <v>108</v>
      </c>
      <c r="C268" s="990"/>
      <c r="D268" s="990"/>
      <c r="E268" s="990"/>
      <c r="F268" s="991"/>
      <c r="G268" s="911">
        <v>5</v>
      </c>
      <c r="H268" s="912"/>
      <c r="I268" s="913">
        <f>H134</f>
        <v>0</v>
      </c>
      <c r="J268" s="914"/>
      <c r="K268" s="915">
        <f t="shared" si="5"/>
        <v>0</v>
      </c>
      <c r="L268" s="916"/>
      <c r="M268" s="48"/>
      <c r="N268" s="77"/>
      <c r="O268" s="29"/>
      <c r="P268" s="68"/>
    </row>
    <row r="269" spans="2:18" ht="14.1" customHeight="1" x14ac:dyDescent="0.25">
      <c r="B269" s="989" t="s">
        <v>109</v>
      </c>
      <c r="C269" s="990"/>
      <c r="D269" s="990"/>
      <c r="E269" s="990"/>
      <c r="F269" s="991"/>
      <c r="G269" s="911">
        <v>6.5</v>
      </c>
      <c r="H269" s="912"/>
      <c r="I269" s="1005">
        <f>I268</f>
        <v>0</v>
      </c>
      <c r="J269" s="914"/>
      <c r="K269" s="915">
        <f t="shared" si="5"/>
        <v>0</v>
      </c>
      <c r="L269" s="916"/>
      <c r="M269" s="48"/>
      <c r="N269" s="77"/>
      <c r="O269" s="29"/>
      <c r="P269" s="68"/>
    </row>
    <row r="270" spans="2:18" ht="14.1" customHeight="1" x14ac:dyDescent="0.25">
      <c r="B270" s="989" t="s">
        <v>110</v>
      </c>
      <c r="C270" s="990"/>
      <c r="D270" s="990"/>
      <c r="E270" s="990"/>
      <c r="F270" s="991"/>
      <c r="G270" s="911">
        <v>11</v>
      </c>
      <c r="H270" s="912"/>
      <c r="I270" s="1005">
        <f>H174</f>
        <v>0</v>
      </c>
      <c r="J270" s="914"/>
      <c r="K270" s="915">
        <f t="shared" si="5"/>
        <v>0</v>
      </c>
      <c r="L270" s="916"/>
      <c r="M270" s="55"/>
      <c r="N270" s="77"/>
      <c r="O270" s="29"/>
      <c r="P270" s="68"/>
    </row>
    <row r="271" spans="2:18" ht="14.1" customHeight="1" thickBot="1" x14ac:dyDescent="0.3">
      <c r="B271" s="989" t="s">
        <v>111</v>
      </c>
      <c r="C271" s="990"/>
      <c r="D271" s="990"/>
      <c r="E271" s="990"/>
      <c r="F271" s="991"/>
      <c r="G271" s="911">
        <v>11</v>
      </c>
      <c r="H271" s="912"/>
      <c r="I271" s="1005">
        <f>H184</f>
        <v>0</v>
      </c>
      <c r="J271" s="914"/>
      <c r="K271" s="915">
        <f t="shared" si="5"/>
        <v>0</v>
      </c>
      <c r="L271" s="916"/>
      <c r="M271" s="48"/>
      <c r="N271" s="62" t="s">
        <v>72</v>
      </c>
      <c r="O271" s="70">
        <f>SUM(K266:L272)</f>
        <v>0</v>
      </c>
      <c r="P271" s="69" t="s">
        <v>73</v>
      </c>
    </row>
    <row r="272" spans="2:18" ht="14.1" customHeight="1" thickBot="1" x14ac:dyDescent="0.3">
      <c r="B272" s="989" t="s">
        <v>112</v>
      </c>
      <c r="C272" s="990"/>
      <c r="D272" s="990"/>
      <c r="E272" s="990"/>
      <c r="F272" s="991"/>
      <c r="G272" s="911">
        <v>9</v>
      </c>
      <c r="H272" s="912"/>
      <c r="I272" s="1005">
        <f>I271</f>
        <v>0</v>
      </c>
      <c r="J272" s="914"/>
      <c r="K272" s="915">
        <f t="shared" si="5"/>
        <v>0</v>
      </c>
      <c r="L272" s="916"/>
      <c r="M272" s="48"/>
      <c r="N272" s="47"/>
      <c r="O272" s="47"/>
      <c r="P272" s="71" t="s">
        <v>49</v>
      </c>
      <c r="Q272" s="234" t="s">
        <v>212</v>
      </c>
      <c r="R272" s="441">
        <f>SUM(I266:J272)</f>
        <v>0</v>
      </c>
    </row>
    <row r="273" spans="2:20" ht="14.1" customHeight="1" thickBot="1" x14ac:dyDescent="0.3">
      <c r="B273" s="985"/>
      <c r="C273" s="986"/>
      <c r="D273" s="986"/>
      <c r="E273" s="986"/>
      <c r="F273" s="987"/>
      <c r="G273" s="911"/>
      <c r="H273" s="912"/>
      <c r="I273" s="1005"/>
      <c r="J273" s="914"/>
      <c r="K273" s="915"/>
      <c r="L273" s="916"/>
      <c r="M273" s="43"/>
      <c r="O273" s="62"/>
      <c r="P273" s="69"/>
    </row>
    <row r="274" spans="2:20" ht="14.1" customHeight="1" x14ac:dyDescent="0.25">
      <c r="B274" s="988" t="s">
        <v>199</v>
      </c>
      <c r="C274" s="939"/>
      <c r="D274" s="939"/>
      <c r="E274" s="939"/>
      <c r="F274" s="940"/>
      <c r="G274" s="911"/>
      <c r="H274" s="912"/>
      <c r="I274" s="1005"/>
      <c r="J274" s="914"/>
      <c r="K274" s="915"/>
      <c r="L274" s="916"/>
      <c r="M274" s="56"/>
      <c r="N274" s="79"/>
      <c r="O274" s="80"/>
      <c r="P274" s="106"/>
    </row>
    <row r="275" spans="2:20" ht="14.1" customHeight="1" x14ac:dyDescent="0.25">
      <c r="B275" s="493" t="s">
        <v>497</v>
      </c>
      <c r="C275" s="105"/>
      <c r="D275" s="105"/>
      <c r="E275" s="907" t="str">
        <f>F196</f>
        <v>A renseigner</v>
      </c>
      <c r="F275" s="908"/>
      <c r="G275" s="911">
        <f>J196</f>
        <v>0</v>
      </c>
      <c r="H275" s="912"/>
      <c r="I275" s="913">
        <f>H196*R59*K10</f>
        <v>0</v>
      </c>
      <c r="J275" s="914"/>
      <c r="K275" s="915">
        <f>I275*G275</f>
        <v>0</v>
      </c>
      <c r="L275" s="916"/>
      <c r="M275" s="50"/>
      <c r="N275" s="77"/>
      <c r="O275" s="29"/>
      <c r="P275" s="68"/>
    </row>
    <row r="276" spans="2:20" ht="14.1" customHeight="1" x14ac:dyDescent="0.25">
      <c r="B276" s="989" t="s">
        <v>113</v>
      </c>
      <c r="C276" s="990"/>
      <c r="D276" s="990"/>
      <c r="E276" s="990"/>
      <c r="F276" s="991"/>
      <c r="G276" s="911">
        <v>15</v>
      </c>
      <c r="H276" s="912"/>
      <c r="I276" s="1005">
        <f>H188</f>
        <v>0</v>
      </c>
      <c r="J276" s="914"/>
      <c r="K276" s="915">
        <f t="shared" si="5"/>
        <v>0</v>
      </c>
      <c r="L276" s="916"/>
      <c r="M276" s="48"/>
      <c r="N276" s="77"/>
      <c r="O276" s="29"/>
      <c r="P276" s="68"/>
    </row>
    <row r="277" spans="2:20" ht="14.1" customHeight="1" x14ac:dyDescent="0.25">
      <c r="B277" s="989" t="s">
        <v>114</v>
      </c>
      <c r="C277" s="990"/>
      <c r="D277" s="990"/>
      <c r="E277" s="990"/>
      <c r="F277" s="991"/>
      <c r="G277" s="911">
        <v>8</v>
      </c>
      <c r="H277" s="912"/>
      <c r="I277" s="1005">
        <f>I276</f>
        <v>0</v>
      </c>
      <c r="J277" s="914"/>
      <c r="K277" s="915">
        <f t="shared" si="5"/>
        <v>0</v>
      </c>
      <c r="L277" s="916"/>
      <c r="M277" s="48"/>
      <c r="N277" s="77"/>
      <c r="O277" s="29"/>
      <c r="P277" s="68"/>
    </row>
    <row r="278" spans="2:20" ht="14.1" customHeight="1" thickBot="1" x14ac:dyDescent="0.3">
      <c r="B278" s="989" t="s">
        <v>115</v>
      </c>
      <c r="C278" s="990"/>
      <c r="D278" s="990"/>
      <c r="E278" s="990"/>
      <c r="F278" s="991"/>
      <c r="G278" s="911">
        <v>5</v>
      </c>
      <c r="H278" s="912"/>
      <c r="I278" s="1005">
        <f>H192</f>
        <v>0</v>
      </c>
      <c r="J278" s="914"/>
      <c r="K278" s="915">
        <f t="shared" si="5"/>
        <v>0</v>
      </c>
      <c r="L278" s="916"/>
      <c r="M278" s="49"/>
      <c r="N278" s="76"/>
      <c r="O278" s="29"/>
      <c r="P278" s="35"/>
    </row>
    <row r="279" spans="2:20" ht="14.1" customHeight="1" thickBot="1" x14ac:dyDescent="0.3">
      <c r="B279" s="989" t="s">
        <v>116</v>
      </c>
      <c r="C279" s="990"/>
      <c r="D279" s="990"/>
      <c r="E279" s="990"/>
      <c r="F279" s="991"/>
      <c r="G279" s="911">
        <v>5.5</v>
      </c>
      <c r="H279" s="912"/>
      <c r="I279" s="1005">
        <f>H190</f>
        <v>0</v>
      </c>
      <c r="J279" s="914"/>
      <c r="K279" s="915">
        <f t="shared" si="5"/>
        <v>0</v>
      </c>
      <c r="L279" s="916"/>
      <c r="M279" s="48"/>
      <c r="N279" s="62" t="s">
        <v>72</v>
      </c>
      <c r="O279" s="70">
        <f>SUM(K275:L279)</f>
        <v>0</v>
      </c>
      <c r="P279" s="69" t="s">
        <v>73</v>
      </c>
      <c r="Q279" s="234" t="s">
        <v>212</v>
      </c>
      <c r="R279" s="441">
        <f>SUM(I275:J279)</f>
        <v>0</v>
      </c>
    </row>
    <row r="280" spans="2:20" ht="14.1" customHeight="1" thickBot="1" x14ac:dyDescent="0.3">
      <c r="B280" s="985"/>
      <c r="C280" s="986"/>
      <c r="D280" s="986"/>
      <c r="E280" s="986"/>
      <c r="F280" s="987"/>
      <c r="G280" s="911"/>
      <c r="H280" s="912"/>
      <c r="I280" s="1005"/>
      <c r="J280" s="914"/>
      <c r="K280" s="915"/>
      <c r="L280" s="916"/>
      <c r="M280" s="72"/>
      <c r="N280" s="74"/>
      <c r="O280" s="74"/>
      <c r="P280" s="75"/>
    </row>
    <row r="281" spans="2:20" ht="14.1" customHeight="1" x14ac:dyDescent="0.25">
      <c r="B281" s="988" t="s">
        <v>50</v>
      </c>
      <c r="C281" s="939"/>
      <c r="D281" s="939"/>
      <c r="E281" s="939"/>
      <c r="F281" s="940"/>
      <c r="G281" s="911"/>
      <c r="H281" s="912"/>
      <c r="I281" s="1005"/>
      <c r="J281" s="914"/>
      <c r="K281" s="915"/>
      <c r="L281" s="916"/>
      <c r="M281" s="49"/>
      <c r="N281" s="76"/>
      <c r="O281" s="29"/>
      <c r="P281" s="68"/>
    </row>
    <row r="282" spans="2:20" ht="14.1" customHeight="1" thickBot="1" x14ac:dyDescent="0.3">
      <c r="B282" s="989" t="s">
        <v>117</v>
      </c>
      <c r="C282" s="990"/>
      <c r="D282" s="990"/>
      <c r="E282" s="990"/>
      <c r="F282" s="991"/>
      <c r="G282" s="911">
        <v>25</v>
      </c>
      <c r="H282" s="912"/>
      <c r="I282" s="1005">
        <f>IF(R59&gt;1,IF(R59&gt;0,K10*ROUNDUP(((R59/5)*N282),0),0),0)</f>
        <v>72</v>
      </c>
      <c r="J282" s="914"/>
      <c r="K282" s="915">
        <f t="shared" si="5"/>
        <v>1800</v>
      </c>
      <c r="L282" s="916"/>
      <c r="M282" s="49"/>
      <c r="N282" s="76">
        <f>H194</f>
        <v>10</v>
      </c>
      <c r="O282" s="29" t="s">
        <v>209</v>
      </c>
      <c r="P282" s="68"/>
    </row>
    <row r="283" spans="2:20" ht="14.1" customHeight="1" thickBot="1" x14ac:dyDescent="0.3">
      <c r="B283" s="989" t="s">
        <v>118</v>
      </c>
      <c r="C283" s="990"/>
      <c r="D283" s="990"/>
      <c r="E283" s="990"/>
      <c r="F283" s="991"/>
      <c r="G283" s="911">
        <v>1.1499999999999999</v>
      </c>
      <c r="H283" s="912"/>
      <c r="I283" s="1005">
        <f>IF(R59&gt;1,R59*12*K10,0)</f>
        <v>432</v>
      </c>
      <c r="J283" s="914"/>
      <c r="K283" s="915">
        <f t="shared" si="5"/>
        <v>496.79999999999995</v>
      </c>
      <c r="L283" s="916"/>
      <c r="M283" s="49"/>
      <c r="N283" s="76">
        <v>12</v>
      </c>
      <c r="O283" s="29" t="s">
        <v>119</v>
      </c>
      <c r="P283" s="35"/>
      <c r="Q283" s="234" t="s">
        <v>212</v>
      </c>
      <c r="R283" s="441">
        <f>SUM(I282:J283)</f>
        <v>504</v>
      </c>
    </row>
    <row r="284" spans="2:20" ht="14.1" customHeight="1" thickBot="1" x14ac:dyDescent="0.3">
      <c r="B284" s="989" t="s">
        <v>521</v>
      </c>
      <c r="C284" s="990"/>
      <c r="D284" s="990"/>
      <c r="E284" s="990"/>
      <c r="F284" s="991"/>
      <c r="G284" s="1054">
        <v>1</v>
      </c>
      <c r="H284" s="1055"/>
      <c r="I284" s="1005">
        <f>G284*R285*K10</f>
        <v>30</v>
      </c>
      <c r="J284" s="914"/>
      <c r="K284" s="915"/>
      <c r="L284" s="916"/>
      <c r="M284" s="43"/>
      <c r="N284" s="62" t="s">
        <v>72</v>
      </c>
      <c r="O284" s="70">
        <f>SUM(K282:L283)</f>
        <v>2296.8000000000002</v>
      </c>
      <c r="P284" s="69" t="s">
        <v>73</v>
      </c>
    </row>
    <row r="285" spans="2:20" ht="18" customHeight="1" thickTop="1" thickBot="1" x14ac:dyDescent="0.3">
      <c r="B285" s="54" t="s">
        <v>49</v>
      </c>
      <c r="C285" s="54"/>
      <c r="D285" s="54"/>
      <c r="E285" s="54"/>
      <c r="F285" s="54"/>
      <c r="G285" s="1052" t="s">
        <v>22</v>
      </c>
      <c r="H285" s="1053"/>
      <c r="I285" s="1050">
        <f>R283+R279+R272+R262+R256+R237+R228</f>
        <v>3030.45</v>
      </c>
      <c r="J285" s="1051"/>
      <c r="K285" s="1042">
        <f>O284+O279+O271+O264+O257+O238+O229</f>
        <v>16349.69</v>
      </c>
      <c r="L285" s="1043"/>
      <c r="M285" s="120" t="s">
        <v>76</v>
      </c>
      <c r="N285" s="941">
        <f>IF(O212&gt;0,(K285)/(60*O212),0)</f>
        <v>35.854583333333338</v>
      </c>
      <c r="O285" s="941"/>
      <c r="P285" s="942"/>
      <c r="Q285" s="234" t="s">
        <v>503</v>
      </c>
      <c r="R285" s="603">
        <v>30</v>
      </c>
      <c r="S285" s="1170" t="s">
        <v>504</v>
      </c>
      <c r="T285" s="1002"/>
    </row>
    <row r="286" spans="2:20" ht="33" customHeight="1" thickTop="1" thickBot="1" x14ac:dyDescent="0.3">
      <c r="N286" s="119"/>
      <c r="S286" s="1002"/>
      <c r="T286" s="1002"/>
    </row>
    <row r="287" spans="2:20" ht="32.25" customHeight="1" thickBot="1" x14ac:dyDescent="0.3">
      <c r="B287" s="886" t="str">
        <f>E10</f>
        <v>RDC</v>
      </c>
      <c r="C287" s="887"/>
      <c r="D287" s="887"/>
      <c r="E287" s="887"/>
      <c r="F287" s="887"/>
      <c r="G287" s="888"/>
      <c r="H287" s="889" t="str">
        <f>G6</f>
        <v xml:space="preserve">17001 - </v>
      </c>
      <c r="I287" s="890"/>
      <c r="J287" s="891" t="str">
        <f>I6</f>
        <v>Test</v>
      </c>
      <c r="K287" s="891"/>
      <c r="L287" s="891"/>
      <c r="M287" s="891"/>
      <c r="N287" s="892"/>
      <c r="O287" s="103" t="s">
        <v>7</v>
      </c>
      <c r="P287" s="104">
        <f ca="1">E14</f>
        <v>42865</v>
      </c>
    </row>
    <row r="288" spans="2:20" ht="15.75" customHeight="1" thickBot="1" x14ac:dyDescent="0.3">
      <c r="B288" s="992" t="s">
        <v>153</v>
      </c>
      <c r="C288" s="993"/>
      <c r="D288" s="993"/>
      <c r="E288" s="993"/>
      <c r="F288" s="993"/>
      <c r="G288" s="993"/>
      <c r="H288" s="993"/>
      <c r="I288" s="993"/>
      <c r="J288" s="993"/>
      <c r="K288" s="993"/>
      <c r="L288" s="993"/>
      <c r="M288" s="993"/>
      <c r="N288" s="993"/>
      <c r="O288" s="993"/>
      <c r="P288" s="994"/>
    </row>
    <row r="289" spans="2:30" ht="15.75" customHeight="1" thickBot="1" x14ac:dyDescent="0.3">
      <c r="B289" s="995"/>
      <c r="C289" s="996"/>
      <c r="D289" s="996"/>
      <c r="E289" s="996"/>
      <c r="F289" s="996"/>
      <c r="G289" s="996"/>
      <c r="H289" s="996"/>
      <c r="I289" s="996"/>
      <c r="J289" s="996"/>
      <c r="K289" s="996"/>
      <c r="L289" s="996"/>
      <c r="M289" s="996"/>
      <c r="N289" s="996"/>
      <c r="O289" s="996"/>
      <c r="P289" s="997"/>
      <c r="Q289" s="199" t="s">
        <v>154</v>
      </c>
      <c r="R289" s="200">
        <v>52</v>
      </c>
      <c r="S289" s="201" t="s">
        <v>123</v>
      </c>
    </row>
    <row r="290" spans="2:30" ht="15.75" customHeight="1" thickBot="1" x14ac:dyDescent="0.3">
      <c r="B290" s="998"/>
      <c r="C290" s="999"/>
      <c r="D290" s="999"/>
      <c r="E290" s="999"/>
      <c r="F290" s="999"/>
      <c r="G290" s="999"/>
      <c r="H290" s="999"/>
      <c r="I290" s="999"/>
      <c r="J290" s="999"/>
      <c r="K290" s="999"/>
      <c r="L290" s="999"/>
      <c r="M290" s="996"/>
      <c r="N290" s="996"/>
      <c r="O290" s="996"/>
      <c r="P290" s="997"/>
    </row>
    <row r="291" spans="2:30" ht="15.75" customHeight="1" thickBot="1" x14ac:dyDescent="0.3">
      <c r="B291" s="654"/>
      <c r="C291" s="654"/>
      <c r="D291" s="654"/>
      <c r="E291" s="654"/>
      <c r="F291" s="654"/>
      <c r="G291" s="654"/>
      <c r="H291" s="654"/>
      <c r="I291" s="654"/>
      <c r="J291" s="654"/>
      <c r="K291" s="654"/>
      <c r="L291" s="654"/>
      <c r="M291" s="651"/>
      <c r="N291" s="652"/>
      <c r="O291" s="652"/>
      <c r="P291" s="653"/>
    </row>
    <row r="292" spans="2:30" ht="15" customHeight="1" thickBot="1" x14ac:dyDescent="0.3">
      <c r="B292" s="108"/>
      <c r="C292" s="108" t="s">
        <v>500</v>
      </c>
      <c r="D292" s="108"/>
      <c r="E292" s="108"/>
      <c r="F292" s="57"/>
      <c r="G292" s="47"/>
      <c r="H292" s="81">
        <f>AC366</f>
        <v>2</v>
      </c>
      <c r="I292" s="57" t="str">
        <f>IF(H292&gt;1,"OPERATEURS PRODUCTIFS","OPERATEUR PRODUCTIF")</f>
        <v>OPERATEURS PRODUCTIFS</v>
      </c>
      <c r="J292" s="57"/>
      <c r="K292" s="47"/>
      <c r="M292" s="48"/>
      <c r="N292" s="47">
        <f>TRUNC(H292)*8*(TRUNC(60/$R$289*100)/100)*$H$59</f>
        <v>662.4</v>
      </c>
      <c r="O292" s="932" t="s">
        <v>125</v>
      </c>
      <c r="P292" s="933"/>
      <c r="T292" s="235"/>
      <c r="U292" s="235"/>
      <c r="V292" s="235"/>
      <c r="W292" s="235"/>
      <c r="X292" s="235"/>
      <c r="Y292" s="235"/>
      <c r="Z292" s="291" t="s">
        <v>213</v>
      </c>
      <c r="AA292" s="292"/>
      <c r="AB292" s="293" t="s">
        <v>214</v>
      </c>
      <c r="AC292" s="294" t="s">
        <v>215</v>
      </c>
      <c r="AD292" s="295" t="s">
        <v>216</v>
      </c>
    </row>
    <row r="293" spans="2:30" x14ac:dyDescent="0.25">
      <c r="B293" s="990" t="s">
        <v>522</v>
      </c>
      <c r="C293" s="990"/>
      <c r="D293" s="990"/>
      <c r="E293" s="990"/>
      <c r="F293" s="57"/>
      <c r="G293" s="47"/>
      <c r="H293" s="47"/>
      <c r="I293" s="47"/>
      <c r="J293" s="47"/>
      <c r="K293" s="47"/>
      <c r="M293" s="48"/>
      <c r="N293" s="47"/>
      <c r="O293" s="47"/>
      <c r="P293" s="71"/>
      <c r="T293" s="289" t="s">
        <v>219</v>
      </c>
      <c r="U293" s="263"/>
      <c r="V293" s="264"/>
      <c r="W293" s="264"/>
      <c r="X293" s="264"/>
      <c r="Y293" s="264"/>
      <c r="Z293" s="265"/>
      <c r="AA293" s="266"/>
      <c r="AB293" s="267"/>
      <c r="AC293" s="934">
        <f>ROUND(SUM(AB297:AB332)+0.5,0)</f>
        <v>10</v>
      </c>
      <c r="AD293" s="268"/>
    </row>
    <row r="294" spans="2:30" x14ac:dyDescent="0.25">
      <c r="B294" s="990"/>
      <c r="C294" s="990"/>
      <c r="D294" s="990"/>
      <c r="E294" s="990"/>
      <c r="F294" s="57"/>
      <c r="G294" s="47"/>
      <c r="H294" s="47"/>
      <c r="I294" s="47"/>
      <c r="J294" s="47"/>
      <c r="K294" s="47"/>
      <c r="M294" s="48"/>
      <c r="N294" s="47"/>
      <c r="O294" s="47"/>
      <c r="P294" s="71"/>
      <c r="T294" s="280"/>
      <c r="U294" s="255"/>
      <c r="V294" s="242"/>
      <c r="W294" s="242"/>
      <c r="X294" s="242"/>
      <c r="Y294" s="242"/>
      <c r="Z294" s="281"/>
      <c r="AA294" s="247"/>
      <c r="AB294" s="655"/>
      <c r="AC294" s="935"/>
      <c r="AD294" s="271"/>
    </row>
    <row r="295" spans="2:30" ht="18.75" x14ac:dyDescent="0.25">
      <c r="C295" s="108" t="s">
        <v>524</v>
      </c>
      <c r="D295" s="105"/>
      <c r="E295" s="105"/>
      <c r="F295" s="57"/>
      <c r="G295" s="47"/>
      <c r="H295" s="81">
        <f>AC371</f>
        <v>2</v>
      </c>
      <c r="I295" s="57" t="str">
        <f>IF(H295&gt;1,"OPERATEURS PRODUCTIFS","OPERATEUR PRODUCTIF")</f>
        <v>OPERATEURS PRODUCTIFS</v>
      </c>
      <c r="J295" s="47"/>
      <c r="K295" s="47"/>
      <c r="M295" s="48"/>
      <c r="N295" s="47"/>
      <c r="O295" s="47"/>
      <c r="P295" s="71"/>
      <c r="T295" s="280" t="s">
        <v>310</v>
      </c>
      <c r="U295" s="255"/>
      <c r="V295" s="242"/>
      <c r="W295" s="242"/>
      <c r="X295" s="242"/>
      <c r="Y295" s="242"/>
      <c r="Z295" s="281"/>
      <c r="AA295" s="247"/>
      <c r="AB295" s="655"/>
      <c r="AC295" s="935"/>
      <c r="AD295" s="271"/>
    </row>
    <row r="296" spans="2:30" x14ac:dyDescent="0.25">
      <c r="B296" s="990" t="s">
        <v>523</v>
      </c>
      <c r="C296" s="990"/>
      <c r="D296" s="990"/>
      <c r="E296" s="990"/>
      <c r="F296" s="57"/>
      <c r="G296" s="47"/>
      <c r="H296" s="47"/>
      <c r="I296" s="47"/>
      <c r="J296" s="47"/>
      <c r="K296" s="47"/>
      <c r="M296" s="48"/>
      <c r="N296" s="47"/>
      <c r="O296" s="47"/>
      <c r="P296" s="71"/>
      <c r="T296" s="280"/>
      <c r="U296" s="255"/>
      <c r="V296" s="242"/>
      <c r="W296" s="242"/>
      <c r="X296" s="242"/>
      <c r="Y296" s="242"/>
      <c r="Z296" s="281"/>
      <c r="AA296" s="247"/>
      <c r="AB296" s="655"/>
      <c r="AC296" s="935"/>
      <c r="AD296" s="271"/>
    </row>
    <row r="297" spans="2:30" x14ac:dyDescent="0.25">
      <c r="B297" s="990" t="s">
        <v>151</v>
      </c>
      <c r="C297" s="990"/>
      <c r="D297" s="990"/>
      <c r="E297" s="990"/>
      <c r="F297" s="47"/>
      <c r="G297" s="47"/>
      <c r="H297" s="47"/>
      <c r="I297" s="47"/>
      <c r="J297" s="47"/>
      <c r="K297" s="47"/>
      <c r="M297" s="48"/>
      <c r="N297" s="47"/>
      <c r="O297" s="47"/>
      <c r="P297" s="71"/>
      <c r="T297" s="276" t="s">
        <v>220</v>
      </c>
      <c r="U297" s="283">
        <f>IF($H$59&gt;0,H68/($H$59),0)</f>
        <v>27.777777777777779</v>
      </c>
      <c r="V297" s="241" t="s">
        <v>230</v>
      </c>
      <c r="W297" s="242" t="s">
        <v>217</v>
      </c>
      <c r="X297" s="284">
        <f>IF($H$59&gt;0,I68/($H$59),0)</f>
        <v>83.333333333333329</v>
      </c>
      <c r="Y297" s="241" t="s">
        <v>240</v>
      </c>
      <c r="Z297" s="281">
        <f>Q68</f>
        <v>0.9</v>
      </c>
      <c r="AA297" s="245" t="s">
        <v>233</v>
      </c>
      <c r="AB297" s="286">
        <f>+X297*Z297/8</f>
        <v>9.375</v>
      </c>
      <c r="AC297" s="935"/>
      <c r="AD297" s="271"/>
    </row>
    <row r="298" spans="2:30" x14ac:dyDescent="0.25">
      <c r="B298" s="990" t="s">
        <v>152</v>
      </c>
      <c r="C298" s="990"/>
      <c r="D298" s="990"/>
      <c r="E298" s="990"/>
      <c r="F298" s="47"/>
      <c r="G298" s="47"/>
      <c r="H298" s="47"/>
      <c r="I298" s="47"/>
      <c r="J298" s="47"/>
      <c r="K298" s="47"/>
      <c r="M298" s="48"/>
      <c r="N298" s="47"/>
      <c r="O298" s="47"/>
      <c r="P298" s="71"/>
      <c r="T298" s="276" t="s">
        <v>221</v>
      </c>
      <c r="U298" s="283">
        <f>IF($H$59&gt;0,H70/($H$59),0)</f>
        <v>0</v>
      </c>
      <c r="V298" s="241" t="s">
        <v>230</v>
      </c>
      <c r="W298" s="242" t="s">
        <v>217</v>
      </c>
      <c r="X298" s="284">
        <f>IF($H$59&gt;0,I70/($H$59),0)</f>
        <v>0</v>
      </c>
      <c r="Y298" s="241" t="s">
        <v>240</v>
      </c>
      <c r="Z298" s="281">
        <f>Q70</f>
        <v>1.2</v>
      </c>
      <c r="AA298" s="245" t="s">
        <v>233</v>
      </c>
      <c r="AB298" s="286">
        <f t="shared" ref="AB298:AB325" si="6">+X298*Z298/8</f>
        <v>0</v>
      </c>
      <c r="AC298" s="935"/>
      <c r="AD298" s="271"/>
    </row>
    <row r="299" spans="2:30" x14ac:dyDescent="0.25">
      <c r="B299" s="990" t="s">
        <v>459</v>
      </c>
      <c r="C299" s="990"/>
      <c r="D299" s="990"/>
      <c r="E299" s="990"/>
      <c r="F299" s="47"/>
      <c r="G299" s="47"/>
      <c r="H299" s="47"/>
      <c r="I299" s="47"/>
      <c r="J299" s="47"/>
      <c r="K299" s="47"/>
      <c r="M299" s="48"/>
      <c r="N299" s="47"/>
      <c r="O299" s="47"/>
      <c r="P299" s="71"/>
      <c r="T299" s="276"/>
      <c r="U299" s="283"/>
      <c r="V299" s="241"/>
      <c r="W299" s="242"/>
      <c r="X299" s="284"/>
      <c r="Y299" s="241"/>
      <c r="Z299" s="281"/>
      <c r="AA299" s="247"/>
      <c r="AB299" s="286"/>
      <c r="AC299" s="935"/>
      <c r="AD299" s="271"/>
    </row>
    <row r="300" spans="2:30" x14ac:dyDescent="0.25">
      <c r="B300" s="87"/>
      <c r="C300" s="87"/>
      <c r="D300" s="87"/>
      <c r="E300" s="87"/>
      <c r="F300" s="57"/>
      <c r="G300" s="47"/>
      <c r="H300" s="47"/>
      <c r="I300" s="47"/>
      <c r="J300" s="47"/>
      <c r="K300" s="47"/>
      <c r="M300" s="48"/>
      <c r="N300" s="47"/>
      <c r="O300" s="47"/>
      <c r="P300" s="71"/>
      <c r="T300" s="276" t="s">
        <v>222</v>
      </c>
      <c r="U300" s="283">
        <f>IF($H$59&gt;0,H72/($H$59),0)</f>
        <v>0</v>
      </c>
      <c r="V300" s="241" t="s">
        <v>230</v>
      </c>
      <c r="W300" s="242" t="s">
        <v>217</v>
      </c>
      <c r="X300" s="284">
        <f>IF($H$59&gt;0,I72/($H$59),0)</f>
        <v>0</v>
      </c>
      <c r="Y300" s="241" t="s">
        <v>240</v>
      </c>
      <c r="Z300" s="281">
        <f>Q72</f>
        <v>1.2</v>
      </c>
      <c r="AA300" s="245" t="s">
        <v>233</v>
      </c>
      <c r="AB300" s="286">
        <f t="shared" si="6"/>
        <v>0</v>
      </c>
      <c r="AC300" s="935"/>
      <c r="AD300" s="271"/>
    </row>
    <row r="301" spans="2:30" ht="18.75" x14ac:dyDescent="0.25">
      <c r="C301" s="108" t="s">
        <v>126</v>
      </c>
      <c r="D301" s="108"/>
      <c r="H301" s="81">
        <f>AC293</f>
        <v>10</v>
      </c>
      <c r="I301" s="57" t="str">
        <f>IF(H301&gt;1,"OPERATEURS PRODUCTIFS","OPERATEUR PRODUCTIF")</f>
        <v>OPERATEURS PRODUCTIFS</v>
      </c>
      <c r="J301" s="57"/>
      <c r="K301" s="57"/>
      <c r="M301" s="48"/>
      <c r="N301" s="47">
        <f>TRUNC(H301)*8*(TRUNC(60/$R$289*100)/100)*$H$59</f>
        <v>3312</v>
      </c>
      <c r="O301" s="932" t="s">
        <v>125</v>
      </c>
      <c r="P301" s="933"/>
      <c r="T301" s="285" t="s">
        <v>223</v>
      </c>
      <c r="U301" s="283">
        <f>IF($H$59&gt;0,H74/($H$59),0)</f>
        <v>0</v>
      </c>
      <c r="V301" s="241" t="s">
        <v>230</v>
      </c>
      <c r="W301" s="242" t="s">
        <v>217</v>
      </c>
      <c r="X301" s="284">
        <f>IF($H$59&gt;0,I74/($H$59),0)</f>
        <v>0</v>
      </c>
      <c r="Y301" s="241" t="s">
        <v>240</v>
      </c>
      <c r="Z301" s="281">
        <f>Q74</f>
        <v>1.4</v>
      </c>
      <c r="AA301" s="245" t="s">
        <v>233</v>
      </c>
      <c r="AB301" s="286">
        <f t="shared" si="6"/>
        <v>0</v>
      </c>
      <c r="AC301" s="935"/>
      <c r="AD301" s="271"/>
    </row>
    <row r="302" spans="2:30" ht="15" customHeight="1" x14ac:dyDescent="0.25">
      <c r="C302" s="108"/>
      <c r="D302" s="108"/>
      <c r="I302" s="57"/>
      <c r="J302" s="57"/>
      <c r="K302" s="57"/>
      <c r="M302" s="48"/>
      <c r="N302" s="47"/>
      <c r="O302" s="657"/>
      <c r="P302" s="658"/>
      <c r="T302" s="285"/>
      <c r="U302" s="283"/>
      <c r="V302" s="241"/>
      <c r="W302" s="242"/>
      <c r="X302" s="284"/>
      <c r="Y302" s="241"/>
      <c r="Z302" s="281"/>
      <c r="AA302" s="247"/>
      <c r="AB302" s="286"/>
      <c r="AC302" s="935"/>
      <c r="AD302" s="271"/>
    </row>
    <row r="303" spans="2:30" ht="15" customHeight="1" x14ac:dyDescent="0.25">
      <c r="B303" s="990" t="s">
        <v>201</v>
      </c>
      <c r="C303" s="990"/>
      <c r="D303" s="990"/>
      <c r="E303" s="990"/>
      <c r="I303" s="57"/>
      <c r="J303" s="57"/>
      <c r="K303" s="57"/>
      <c r="M303" s="48"/>
      <c r="N303" s="47"/>
      <c r="O303" s="657"/>
      <c r="P303" s="658"/>
      <c r="T303" s="285" t="s">
        <v>224</v>
      </c>
      <c r="U303" s="283">
        <f>IF($H$59&gt;0,H76/($H$59),0)</f>
        <v>0</v>
      </c>
      <c r="V303" s="241" t="s">
        <v>230</v>
      </c>
      <c r="W303" s="242" t="s">
        <v>217</v>
      </c>
      <c r="X303" s="284">
        <f>IF($H$59&gt;0,I76/($H$59),0)</f>
        <v>0</v>
      </c>
      <c r="Y303" s="241" t="s">
        <v>240</v>
      </c>
      <c r="Z303" s="281">
        <f>Q76</f>
        <v>1.5</v>
      </c>
      <c r="AA303" s="245" t="s">
        <v>233</v>
      </c>
      <c r="AB303" s="286">
        <f t="shared" si="6"/>
        <v>0</v>
      </c>
      <c r="AC303" s="935"/>
      <c r="AD303" s="271"/>
    </row>
    <row r="304" spans="2:30" ht="15" customHeight="1" x14ac:dyDescent="0.25">
      <c r="B304" s="990" t="s">
        <v>127</v>
      </c>
      <c r="C304" s="990"/>
      <c r="D304" s="990"/>
      <c r="E304" s="990"/>
      <c r="F304" s="47"/>
      <c r="G304" s="47"/>
      <c r="H304" s="47"/>
      <c r="I304" s="47"/>
      <c r="J304" s="65"/>
      <c r="K304" s="47"/>
      <c r="M304" s="48"/>
      <c r="N304" s="47"/>
      <c r="O304" s="47"/>
      <c r="P304" s="71"/>
      <c r="T304" s="285" t="s">
        <v>225</v>
      </c>
      <c r="U304" s="283">
        <f>IF($H$59&gt;0,H78/($H$59),0)</f>
        <v>0</v>
      </c>
      <c r="V304" s="241" t="s">
        <v>230</v>
      </c>
      <c r="W304" s="242" t="s">
        <v>217</v>
      </c>
      <c r="X304" s="284">
        <f>IF($H$59&gt;0,I78/($H$59),0)</f>
        <v>0</v>
      </c>
      <c r="Y304" s="241" t="s">
        <v>240</v>
      </c>
      <c r="Z304" s="281">
        <f>Q78</f>
        <v>1.5</v>
      </c>
      <c r="AA304" s="245" t="s">
        <v>233</v>
      </c>
      <c r="AB304" s="286">
        <f t="shared" si="6"/>
        <v>0</v>
      </c>
      <c r="AC304" s="935"/>
      <c r="AD304" s="271"/>
    </row>
    <row r="305" spans="2:30" x14ac:dyDescent="0.25">
      <c r="B305" s="105" t="s">
        <v>128</v>
      </c>
      <c r="C305" s="105"/>
      <c r="D305" s="47"/>
      <c r="E305" s="47"/>
      <c r="F305" s="47"/>
      <c r="G305" s="47"/>
      <c r="H305" s="47"/>
      <c r="I305" s="47"/>
      <c r="J305" s="47"/>
      <c r="K305" s="47"/>
      <c r="M305" s="48"/>
      <c r="N305" s="47"/>
      <c r="O305" s="47"/>
      <c r="P305" s="71"/>
      <c r="T305" s="285"/>
      <c r="U305" s="283"/>
      <c r="V305" s="241"/>
      <c r="W305" s="242"/>
      <c r="X305" s="284"/>
      <c r="Y305" s="241"/>
      <c r="Z305" s="281"/>
      <c r="AA305" s="247"/>
      <c r="AB305" s="286"/>
      <c r="AC305" s="935"/>
      <c r="AD305" s="271"/>
    </row>
    <row r="306" spans="2:30" x14ac:dyDescent="0.25">
      <c r="B306" s="109" t="s">
        <v>129</v>
      </c>
      <c r="C306" s="109"/>
      <c r="D306" s="47"/>
      <c r="E306" s="47"/>
      <c r="F306" s="47"/>
      <c r="G306" s="47"/>
      <c r="H306" s="47"/>
      <c r="I306" s="47"/>
      <c r="J306" s="47"/>
      <c r="K306" s="47"/>
      <c r="M306" s="48"/>
      <c r="N306" s="47"/>
      <c r="O306" s="47"/>
      <c r="P306" s="71"/>
      <c r="T306" s="285" t="s">
        <v>226</v>
      </c>
      <c r="U306" s="283">
        <f>IF($H$59&gt;0,H80/($H$59),0)</f>
        <v>0</v>
      </c>
      <c r="V306" s="241" t="s">
        <v>230</v>
      </c>
      <c r="W306" s="242" t="s">
        <v>217</v>
      </c>
      <c r="X306" s="284">
        <f>IF($H$59&gt;0,I80/($H$59),0)</f>
        <v>0</v>
      </c>
      <c r="Y306" s="241" t="s">
        <v>240</v>
      </c>
      <c r="Z306" s="281">
        <f>Q80</f>
        <v>1.7</v>
      </c>
      <c r="AA306" s="245" t="s">
        <v>233</v>
      </c>
      <c r="AB306" s="286">
        <f t="shared" si="6"/>
        <v>0</v>
      </c>
      <c r="AC306" s="935"/>
      <c r="AD306" s="271"/>
    </row>
    <row r="307" spans="2:30" x14ac:dyDescent="0.25">
      <c r="B307" s="105" t="s">
        <v>130</v>
      </c>
      <c r="C307" s="105"/>
      <c r="D307" s="47"/>
      <c r="E307" s="47"/>
      <c r="F307" s="47"/>
      <c r="G307" s="47"/>
      <c r="H307" s="47"/>
      <c r="I307" s="47"/>
      <c r="J307" s="47"/>
      <c r="K307" s="47"/>
      <c r="M307" s="48"/>
      <c r="N307" s="47"/>
      <c r="O307" s="47"/>
      <c r="P307" s="71"/>
      <c r="T307" s="285" t="s">
        <v>227</v>
      </c>
      <c r="U307" s="283">
        <f>IF($H$59&gt;0,H82/($H$59),0)</f>
        <v>0</v>
      </c>
      <c r="V307" s="241" t="s">
        <v>230</v>
      </c>
      <c r="W307" s="242" t="s">
        <v>217</v>
      </c>
      <c r="X307" s="284">
        <f>IF($H$59&gt;0,I82/($H$59),0)</f>
        <v>0</v>
      </c>
      <c r="Y307" s="241" t="s">
        <v>240</v>
      </c>
      <c r="Z307" s="281">
        <f>Q82</f>
        <v>1.7</v>
      </c>
      <c r="AA307" s="245" t="s">
        <v>233</v>
      </c>
      <c r="AB307" s="286">
        <f t="shared" si="6"/>
        <v>0</v>
      </c>
      <c r="AC307" s="935"/>
      <c r="AD307" s="271"/>
    </row>
    <row r="308" spans="2:30" x14ac:dyDescent="0.25">
      <c r="B308" s="105" t="s">
        <v>131</v>
      </c>
      <c r="C308" s="105"/>
      <c r="D308" s="47"/>
      <c r="E308" s="47"/>
      <c r="F308" s="47"/>
      <c r="G308" s="47"/>
      <c r="H308" s="47"/>
      <c r="I308" s="47"/>
      <c r="J308" s="47"/>
      <c r="K308" s="47"/>
      <c r="M308" s="48"/>
      <c r="N308" s="47"/>
      <c r="O308" s="47"/>
      <c r="P308" s="71"/>
      <c r="T308" s="280"/>
      <c r="U308" s="255"/>
      <c r="V308" s="242"/>
      <c r="W308" s="242"/>
      <c r="X308" s="242"/>
      <c r="Y308" s="242"/>
      <c r="Z308" s="281"/>
      <c r="AA308" s="247"/>
      <c r="AB308" s="286"/>
      <c r="AC308" s="935"/>
      <c r="AD308" s="271"/>
    </row>
    <row r="309" spans="2:30" x14ac:dyDescent="0.25">
      <c r="B309" s="105" t="s">
        <v>132</v>
      </c>
      <c r="C309" s="105"/>
      <c r="D309" s="47"/>
      <c r="E309" s="47"/>
      <c r="F309" s="47"/>
      <c r="G309" s="47"/>
      <c r="H309" s="47"/>
      <c r="I309" s="47"/>
      <c r="J309" s="47"/>
      <c r="K309" s="47"/>
      <c r="M309" s="48"/>
      <c r="N309" s="47"/>
      <c r="O309" s="47"/>
      <c r="P309" s="71"/>
      <c r="T309" s="285" t="s">
        <v>312</v>
      </c>
      <c r="U309" s="283">
        <f>IF($H$59&gt;0,H84/($H$59),0)</f>
        <v>0</v>
      </c>
      <c r="V309" s="241" t="s">
        <v>230</v>
      </c>
      <c r="W309" s="242" t="s">
        <v>217</v>
      </c>
      <c r="X309" s="284">
        <f>IF($H$59&gt;0,I84/($H$59),0)</f>
        <v>0</v>
      </c>
      <c r="Y309" s="241" t="s">
        <v>240</v>
      </c>
      <c r="Z309" s="281">
        <f>Q84</f>
        <v>0</v>
      </c>
      <c r="AA309" s="245" t="s">
        <v>233</v>
      </c>
      <c r="AB309" s="286">
        <f t="shared" si="6"/>
        <v>0</v>
      </c>
      <c r="AC309" s="935"/>
      <c r="AD309" s="271"/>
    </row>
    <row r="310" spans="2:30" x14ac:dyDescent="0.25">
      <c r="B310" s="105"/>
      <c r="C310" s="105"/>
      <c r="D310" s="47"/>
      <c r="E310" s="47"/>
      <c r="F310" s="47"/>
      <c r="G310" s="47"/>
      <c r="H310" s="47"/>
      <c r="I310" s="47"/>
      <c r="J310" s="47"/>
      <c r="K310" s="47"/>
      <c r="M310" s="48"/>
      <c r="N310" s="47"/>
      <c r="O310" s="47"/>
      <c r="P310" s="71"/>
      <c r="T310" s="280"/>
      <c r="U310" s="255"/>
      <c r="V310" s="242"/>
      <c r="W310" s="242"/>
      <c r="X310" s="242"/>
      <c r="Y310" s="242"/>
      <c r="Z310" s="281"/>
      <c r="AA310" s="245"/>
      <c r="AB310" s="286"/>
      <c r="AC310" s="935"/>
      <c r="AD310" s="271"/>
    </row>
    <row r="311" spans="2:30" ht="18.75" x14ac:dyDescent="0.25">
      <c r="B311" s="108"/>
      <c r="C311" s="108" t="s">
        <v>202</v>
      </c>
      <c r="D311" s="57"/>
      <c r="E311" s="44"/>
      <c r="F311" s="57"/>
      <c r="G311" s="57"/>
      <c r="H311" s="81">
        <f>AC334</f>
        <v>4</v>
      </c>
      <c r="I311" s="57" t="str">
        <f>IF(H311&gt;1,"OPERATEURS PRODUCTIFS","OPERATEUR PRODUCTIF")</f>
        <v>OPERATEURS PRODUCTIFS</v>
      </c>
      <c r="J311" s="57"/>
      <c r="K311" s="47"/>
      <c r="M311" s="48"/>
      <c r="N311" s="47">
        <f>TRUNC(H311)*8*(TRUNC(60/$R$289*100)/100)*$H$59</f>
        <v>1324.8</v>
      </c>
      <c r="O311" s="932" t="s">
        <v>125</v>
      </c>
      <c r="P311" s="933"/>
      <c r="T311" s="280" t="s">
        <v>311</v>
      </c>
      <c r="U311" s="255"/>
      <c r="V311" s="242"/>
      <c r="W311" s="242"/>
      <c r="X311" s="242"/>
      <c r="Y311" s="242"/>
      <c r="Z311" s="281"/>
      <c r="AA311" s="247"/>
      <c r="AB311" s="286"/>
      <c r="AC311" s="935"/>
      <c r="AD311" s="271"/>
    </row>
    <row r="312" spans="2:30" ht="15" customHeight="1" x14ac:dyDescent="0.25">
      <c r="C312" s="108"/>
      <c r="D312" s="108"/>
      <c r="I312" s="57"/>
      <c r="J312" s="57"/>
      <c r="K312" s="57"/>
      <c r="M312" s="48"/>
      <c r="N312" s="47"/>
      <c r="O312" s="657"/>
      <c r="P312" s="658"/>
      <c r="T312" s="280"/>
      <c r="U312" s="255"/>
      <c r="V312" s="242"/>
      <c r="W312" s="242"/>
      <c r="X312" s="242"/>
      <c r="Y312" s="242"/>
      <c r="Z312" s="281"/>
      <c r="AA312" s="247"/>
      <c r="AB312" s="286"/>
      <c r="AC312" s="935"/>
      <c r="AD312" s="271"/>
    </row>
    <row r="313" spans="2:30" ht="15.75" customHeight="1" x14ac:dyDescent="0.25">
      <c r="B313" s="990" t="s">
        <v>201</v>
      </c>
      <c r="C313" s="990"/>
      <c r="D313" s="990"/>
      <c r="E313" s="990"/>
      <c r="I313" s="57"/>
      <c r="J313" s="57"/>
      <c r="K313" s="57"/>
      <c r="M313" s="48"/>
      <c r="N313" s="47"/>
      <c r="O313" s="657"/>
      <c r="P313" s="658"/>
      <c r="T313" s="276" t="s">
        <v>220</v>
      </c>
      <c r="U313" s="283">
        <f>IF($H$59&gt;0,H86/($H$59),0)</f>
        <v>0</v>
      </c>
      <c r="V313" s="241" t="s">
        <v>230</v>
      </c>
      <c r="W313" s="242" t="s">
        <v>217</v>
      </c>
      <c r="X313" s="284">
        <f>IF($H$59&gt;0,I86/($H$59),0)</f>
        <v>0</v>
      </c>
      <c r="Y313" s="241" t="s">
        <v>240</v>
      </c>
      <c r="Z313" s="244">
        <f>Q86</f>
        <v>0.9</v>
      </c>
      <c r="AA313" s="245" t="s">
        <v>233</v>
      </c>
      <c r="AB313" s="286">
        <f t="shared" si="6"/>
        <v>0</v>
      </c>
      <c r="AC313" s="935"/>
      <c r="AD313" s="269"/>
    </row>
    <row r="314" spans="2:30" ht="15" customHeight="1" x14ac:dyDescent="0.25">
      <c r="B314" s="105" t="s">
        <v>133</v>
      </c>
      <c r="C314" s="105"/>
      <c r="D314" s="47"/>
      <c r="E314" s="47"/>
      <c r="F314" s="47"/>
      <c r="G314" s="47"/>
      <c r="H314" s="47"/>
      <c r="I314" s="47"/>
      <c r="J314" s="47"/>
      <c r="K314" s="47"/>
      <c r="M314" s="48"/>
      <c r="N314" s="47"/>
      <c r="O314" s="47"/>
      <c r="P314" s="71"/>
      <c r="T314" s="276" t="s">
        <v>221</v>
      </c>
      <c r="U314" s="283">
        <f>IF($H$59&gt;0,H88/($H$59),0)</f>
        <v>0</v>
      </c>
      <c r="V314" s="241" t="s">
        <v>230</v>
      </c>
      <c r="W314" s="242" t="s">
        <v>217</v>
      </c>
      <c r="X314" s="284">
        <f>IF($H$59&gt;0,I88/($H$59),0)</f>
        <v>0</v>
      </c>
      <c r="Y314" s="241" t="s">
        <v>240</v>
      </c>
      <c r="Z314" s="244">
        <f>Q88</f>
        <v>1.2</v>
      </c>
      <c r="AA314" s="245" t="s">
        <v>233</v>
      </c>
      <c r="AB314" s="286">
        <f t="shared" si="6"/>
        <v>0</v>
      </c>
      <c r="AC314" s="935"/>
      <c r="AD314" s="287">
        <v>6</v>
      </c>
    </row>
    <row r="315" spans="2:30" x14ac:dyDescent="0.25">
      <c r="B315" s="1000" t="s">
        <v>138</v>
      </c>
      <c r="C315" s="1000"/>
      <c r="D315" s="1000"/>
      <c r="E315" s="1000"/>
      <c r="F315" s="47"/>
      <c r="G315" s="47"/>
      <c r="H315" s="82"/>
      <c r="I315" s="47"/>
      <c r="J315" s="47"/>
      <c r="K315" s="47"/>
      <c r="M315" s="48"/>
      <c r="N315" s="47"/>
      <c r="O315" s="47"/>
      <c r="P315" s="71"/>
      <c r="T315" s="276"/>
      <c r="U315" s="283"/>
      <c r="V315" s="241"/>
      <c r="W315" s="242"/>
      <c r="X315" s="284"/>
      <c r="Y315" s="241"/>
      <c r="Z315" s="244"/>
      <c r="AA315" s="245"/>
      <c r="AB315" s="286"/>
      <c r="AC315" s="935"/>
      <c r="AD315" s="270"/>
    </row>
    <row r="316" spans="2:30" ht="15.75" thickBot="1" x14ac:dyDescent="0.3">
      <c r="B316" s="990" t="s">
        <v>134</v>
      </c>
      <c r="C316" s="990"/>
      <c r="D316" s="990"/>
      <c r="E316" s="990"/>
      <c r="F316" s="47"/>
      <c r="G316" s="47"/>
      <c r="H316" s="47"/>
      <c r="I316" s="47"/>
      <c r="J316" s="47"/>
      <c r="K316" s="47"/>
      <c r="M316" s="48"/>
      <c r="N316" s="47"/>
      <c r="O316" s="47"/>
      <c r="P316" s="71"/>
      <c r="T316" s="276" t="s">
        <v>222</v>
      </c>
      <c r="U316" s="283">
        <f>IF($H$59&gt;0,H90/($H$59),0)</f>
        <v>0</v>
      </c>
      <c r="V316" s="241" t="s">
        <v>230</v>
      </c>
      <c r="W316" s="242" t="s">
        <v>217</v>
      </c>
      <c r="X316" s="284">
        <f>IF($H$59&gt;0,I90/($H$59),0)</f>
        <v>0</v>
      </c>
      <c r="Y316" s="241" t="s">
        <v>240</v>
      </c>
      <c r="Z316" s="244">
        <f>Q90</f>
        <v>1.2</v>
      </c>
      <c r="AA316" s="245" t="s">
        <v>233</v>
      </c>
      <c r="AB316" s="286">
        <f t="shared" si="6"/>
        <v>0</v>
      </c>
      <c r="AC316" s="935"/>
      <c r="AD316" s="271"/>
    </row>
    <row r="317" spans="2:30" x14ac:dyDescent="0.25">
      <c r="B317" s="990" t="s">
        <v>135</v>
      </c>
      <c r="C317" s="990"/>
      <c r="D317" s="990"/>
      <c r="E317" s="990"/>
      <c r="F317" s="47"/>
      <c r="G317" s="47"/>
      <c r="H317" s="47"/>
      <c r="I317" s="47"/>
      <c r="J317" s="47"/>
      <c r="K317" s="89" t="s">
        <v>253</v>
      </c>
      <c r="L317" s="313" t="s">
        <v>4</v>
      </c>
      <c r="M317" s="48"/>
      <c r="N317" s="47"/>
      <c r="O317" s="47"/>
      <c r="P317" s="71"/>
      <c r="T317" s="285" t="s">
        <v>223</v>
      </c>
      <c r="U317" s="283">
        <f>IF($H$59&gt;0,H92/($H$59),0)</f>
        <v>0</v>
      </c>
      <c r="V317" s="241" t="s">
        <v>230</v>
      </c>
      <c r="W317" s="242" t="s">
        <v>217</v>
      </c>
      <c r="X317" s="284">
        <f>IF($H$59&gt;0,I92/($H$59),0)</f>
        <v>0</v>
      </c>
      <c r="Y317" s="241" t="s">
        <v>240</v>
      </c>
      <c r="Z317" s="244">
        <f>Q92</f>
        <v>1.4</v>
      </c>
      <c r="AA317" s="245" t="s">
        <v>233</v>
      </c>
      <c r="AB317" s="286">
        <f t="shared" si="6"/>
        <v>0</v>
      </c>
      <c r="AC317" s="935"/>
      <c r="AD317" s="271"/>
    </row>
    <row r="318" spans="2:30" ht="15.75" thickBot="1" x14ac:dyDescent="0.3">
      <c r="B318" s="990" t="s">
        <v>136</v>
      </c>
      <c r="C318" s="990"/>
      <c r="D318" s="990"/>
      <c r="E318" s="990"/>
      <c r="F318" s="47"/>
      <c r="G318" s="47"/>
      <c r="H318" s="47"/>
      <c r="I318" s="47"/>
      <c r="J318" s="47"/>
      <c r="K318" s="90" t="s">
        <v>253</v>
      </c>
      <c r="L318" s="314" t="s">
        <v>4</v>
      </c>
      <c r="M318" s="48"/>
      <c r="N318" s="47"/>
      <c r="O318" s="47"/>
      <c r="P318" s="71"/>
      <c r="T318" s="285"/>
      <c r="U318" s="283"/>
      <c r="V318" s="241"/>
      <c r="W318" s="242"/>
      <c r="X318" s="284"/>
      <c r="Y318" s="241"/>
      <c r="Z318" s="244"/>
      <c r="AA318" s="245"/>
      <c r="AB318" s="286"/>
      <c r="AC318" s="935"/>
      <c r="AD318" s="271"/>
    </row>
    <row r="319" spans="2:30" x14ac:dyDescent="0.25">
      <c r="B319" s="990" t="s">
        <v>137</v>
      </c>
      <c r="C319" s="990"/>
      <c r="D319" s="990"/>
      <c r="E319" s="990"/>
      <c r="F319" s="47"/>
      <c r="G319" s="47"/>
      <c r="H319" s="47"/>
      <c r="I319" s="47"/>
      <c r="J319" s="47"/>
      <c r="K319" s="47"/>
      <c r="M319" s="48"/>
      <c r="N319" s="47"/>
      <c r="O319" s="47"/>
      <c r="P319" s="71"/>
      <c r="T319" s="285" t="s">
        <v>224</v>
      </c>
      <c r="U319" s="283">
        <f>IF($H$59&gt;0,H94/($H$59),0)</f>
        <v>0</v>
      </c>
      <c r="V319" s="241" t="s">
        <v>230</v>
      </c>
      <c r="W319" s="242" t="s">
        <v>217</v>
      </c>
      <c r="X319" s="284">
        <f>IF($H$59&gt;0,I94/($H$59),0)</f>
        <v>0</v>
      </c>
      <c r="Y319" s="241" t="s">
        <v>240</v>
      </c>
      <c r="Z319" s="244">
        <f>Q94</f>
        <v>1.5</v>
      </c>
      <c r="AA319" s="245" t="s">
        <v>233</v>
      </c>
      <c r="AB319" s="286">
        <f t="shared" si="6"/>
        <v>0</v>
      </c>
      <c r="AC319" s="935"/>
      <c r="AD319" s="271"/>
    </row>
    <row r="320" spans="2:30" ht="15.75" thickBot="1" x14ac:dyDescent="0.3">
      <c r="B320" s="1000" t="s">
        <v>139</v>
      </c>
      <c r="C320" s="1000"/>
      <c r="D320" s="1000"/>
      <c r="E320" s="1000"/>
      <c r="F320" s="47"/>
      <c r="G320" s="47"/>
      <c r="H320" s="47"/>
      <c r="I320" s="47"/>
      <c r="J320" s="47"/>
      <c r="K320" s="47"/>
      <c r="M320" s="48"/>
      <c r="N320" s="47"/>
      <c r="O320" s="47"/>
      <c r="P320" s="71"/>
      <c r="T320" s="285" t="s">
        <v>225</v>
      </c>
      <c r="U320" s="283">
        <f>IF($H$59&gt;0,H96/($H$59),0)</f>
        <v>0</v>
      </c>
      <c r="V320" s="241" t="s">
        <v>230</v>
      </c>
      <c r="W320" s="242" t="s">
        <v>217</v>
      </c>
      <c r="X320" s="284">
        <f>IF($H$59&gt;0,I96/($H$59),0)</f>
        <v>0</v>
      </c>
      <c r="Y320" s="241" t="s">
        <v>240</v>
      </c>
      <c r="Z320" s="244">
        <f>Q96</f>
        <v>1.5</v>
      </c>
      <c r="AA320" s="245" t="s">
        <v>233</v>
      </c>
      <c r="AB320" s="286">
        <f t="shared" si="6"/>
        <v>0</v>
      </c>
      <c r="AC320" s="935"/>
      <c r="AD320" s="271"/>
    </row>
    <row r="321" spans="2:30" x14ac:dyDescent="0.25">
      <c r="B321" s="990" t="s">
        <v>140</v>
      </c>
      <c r="C321" s="990"/>
      <c r="D321" s="990"/>
      <c r="E321" s="990"/>
      <c r="F321" s="47"/>
      <c r="G321" s="47"/>
      <c r="H321" s="47"/>
      <c r="I321" s="47"/>
      <c r="J321" s="47"/>
      <c r="K321" s="89" t="s">
        <v>253</v>
      </c>
      <c r="L321" s="313" t="s">
        <v>4</v>
      </c>
      <c r="M321" s="48"/>
      <c r="N321" s="47"/>
      <c r="O321" s="47"/>
      <c r="P321" s="71"/>
      <c r="T321" s="285"/>
      <c r="U321" s="283"/>
      <c r="V321" s="241"/>
      <c r="W321" s="242"/>
      <c r="X321" s="284"/>
      <c r="Y321" s="241"/>
      <c r="Z321" s="244"/>
      <c r="AA321" s="245"/>
      <c r="AB321" s="286"/>
      <c r="AC321" s="935"/>
      <c r="AD321" s="271"/>
    </row>
    <row r="322" spans="2:30" ht="15.75" thickBot="1" x14ac:dyDescent="0.3">
      <c r="B322" s="990" t="s">
        <v>105</v>
      </c>
      <c r="C322" s="990"/>
      <c r="D322" s="990"/>
      <c r="E322" s="990"/>
      <c r="F322" s="47"/>
      <c r="G322" s="47"/>
      <c r="H322" s="47"/>
      <c r="I322" s="47"/>
      <c r="J322" s="47"/>
      <c r="K322" s="90" t="s">
        <v>253</v>
      </c>
      <c r="L322" s="314" t="s">
        <v>4</v>
      </c>
      <c r="M322" s="48"/>
      <c r="N322" s="47"/>
      <c r="O322" s="47"/>
      <c r="P322" s="71"/>
      <c r="T322" s="285" t="s">
        <v>226</v>
      </c>
      <c r="U322" s="283">
        <f>IF($H$59&gt;0,H98/($H$59),0)</f>
        <v>0</v>
      </c>
      <c r="V322" s="241" t="s">
        <v>230</v>
      </c>
      <c r="W322" s="242" t="s">
        <v>217</v>
      </c>
      <c r="X322" s="284">
        <f>IF($H$59&gt;0,I98/($H$59),0)</f>
        <v>0</v>
      </c>
      <c r="Y322" s="241" t="s">
        <v>240</v>
      </c>
      <c r="Z322" s="244">
        <f>Q98</f>
        <v>1.7</v>
      </c>
      <c r="AA322" s="245" t="s">
        <v>233</v>
      </c>
      <c r="AB322" s="286">
        <f t="shared" si="6"/>
        <v>0</v>
      </c>
      <c r="AC322" s="935"/>
      <c r="AD322" s="271"/>
    </row>
    <row r="323" spans="2:30" x14ac:dyDescent="0.25">
      <c r="B323" s="990" t="s">
        <v>141</v>
      </c>
      <c r="C323" s="990"/>
      <c r="D323" s="990"/>
      <c r="E323" s="990"/>
      <c r="F323" s="47"/>
      <c r="G323" s="82"/>
      <c r="H323" s="82"/>
      <c r="I323" s="47"/>
      <c r="J323" s="47"/>
      <c r="K323" s="47"/>
      <c r="M323" s="48"/>
      <c r="N323" s="47"/>
      <c r="O323" s="47"/>
      <c r="P323" s="71"/>
      <c r="T323" s="285" t="s">
        <v>227</v>
      </c>
      <c r="U323" s="283">
        <f>IF($H$59&gt;0,H100/($H$59),0)</f>
        <v>0</v>
      </c>
      <c r="V323" s="241" t="s">
        <v>230</v>
      </c>
      <c r="W323" s="242" t="s">
        <v>217</v>
      </c>
      <c r="X323" s="284">
        <f>IF($H$59&gt;0,I100/($H$59),0)</f>
        <v>0</v>
      </c>
      <c r="Y323" s="241" t="s">
        <v>240</v>
      </c>
      <c r="Z323" s="244">
        <f>Q100</f>
        <v>1.7</v>
      </c>
      <c r="AA323" s="245" t="s">
        <v>233</v>
      </c>
      <c r="AB323" s="286">
        <f t="shared" si="6"/>
        <v>0</v>
      </c>
      <c r="AC323" s="935"/>
      <c r="AD323" s="271"/>
    </row>
    <row r="324" spans="2:30" x14ac:dyDescent="0.25">
      <c r="B324" s="990" t="s">
        <v>132</v>
      </c>
      <c r="C324" s="990"/>
      <c r="D324" s="990"/>
      <c r="E324" s="990"/>
      <c r="F324" s="47"/>
      <c r="G324" s="47"/>
      <c r="H324" s="47"/>
      <c r="I324" s="47"/>
      <c r="J324" s="47"/>
      <c r="K324" s="47"/>
      <c r="M324" s="48"/>
      <c r="N324" s="47"/>
      <c r="O324" s="47"/>
      <c r="P324" s="71"/>
      <c r="T324" s="285"/>
      <c r="U324" s="283"/>
      <c r="V324" s="241"/>
      <c r="W324" s="242"/>
      <c r="X324" s="284"/>
      <c r="Y324" s="241"/>
      <c r="Z324" s="244"/>
      <c r="AA324" s="245"/>
      <c r="AB324" s="286"/>
      <c r="AC324" s="935"/>
      <c r="AD324" s="271"/>
    </row>
    <row r="325" spans="2:30" x14ac:dyDescent="0.25">
      <c r="B325" s="646"/>
      <c r="C325" s="646"/>
      <c r="D325" s="646"/>
      <c r="E325" s="646"/>
      <c r="F325" s="47"/>
      <c r="G325" s="47"/>
      <c r="H325" s="47"/>
      <c r="I325" s="47"/>
      <c r="J325" s="47"/>
      <c r="K325" s="47"/>
      <c r="M325" s="48"/>
      <c r="N325" s="47"/>
      <c r="O325" s="47"/>
      <c r="P325" s="71"/>
      <c r="T325" s="285" t="s">
        <v>312</v>
      </c>
      <c r="U325" s="283">
        <f>IF($H$59&gt;0,H102/($H$59),0)</f>
        <v>0</v>
      </c>
      <c r="V325" s="241" t="s">
        <v>230</v>
      </c>
      <c r="W325" s="242" t="s">
        <v>217</v>
      </c>
      <c r="X325" s="284">
        <f>IF($H$59&gt;0,I102/($H$59),0)</f>
        <v>0</v>
      </c>
      <c r="Y325" s="241" t="s">
        <v>240</v>
      </c>
      <c r="Z325" s="244">
        <f>Q102</f>
        <v>0</v>
      </c>
      <c r="AA325" s="245" t="s">
        <v>233</v>
      </c>
      <c r="AB325" s="286">
        <f t="shared" si="6"/>
        <v>0</v>
      </c>
      <c r="AC325" s="935"/>
      <c r="AD325" s="271"/>
    </row>
    <row r="326" spans="2:30" ht="18.75" x14ac:dyDescent="0.25">
      <c r="B326" s="108"/>
      <c r="C326" s="108" t="s">
        <v>142</v>
      </c>
      <c r="D326" s="108"/>
      <c r="E326" s="108"/>
      <c r="F326" s="57"/>
      <c r="G326" s="57"/>
      <c r="H326" s="81">
        <f>AC346</f>
        <v>0</v>
      </c>
      <c r="I326" s="57" t="str">
        <f>IF(H326&gt;1,"OPERATEURS PRODUCTIFS","OPERATEUR PRODUCTIF")</f>
        <v>OPERATEUR PRODUCTIF</v>
      </c>
      <c r="J326" s="57"/>
      <c r="K326" s="47"/>
      <c r="M326" s="48"/>
      <c r="N326" s="47">
        <f>TRUNC(H326)*8*(TRUNC(60/$R$289*100)/100)*$H$59</f>
        <v>0</v>
      </c>
      <c r="O326" s="932" t="s">
        <v>125</v>
      </c>
      <c r="P326" s="933"/>
      <c r="T326" s="285"/>
      <c r="U326" s="283"/>
      <c r="V326" s="241"/>
      <c r="W326" s="242"/>
      <c r="X326" s="284"/>
      <c r="Y326" s="241"/>
      <c r="Z326" s="244"/>
      <c r="AA326" s="245"/>
      <c r="AB326" s="286"/>
      <c r="AC326" s="935"/>
      <c r="AD326" s="270"/>
    </row>
    <row r="327" spans="2:30" ht="15" customHeight="1" x14ac:dyDescent="0.25">
      <c r="C327" s="108"/>
      <c r="D327" s="108"/>
      <c r="I327" s="57"/>
      <c r="J327" s="57"/>
      <c r="K327" s="57"/>
      <c r="M327" s="48"/>
      <c r="N327" s="47"/>
      <c r="O327" s="657"/>
      <c r="P327" s="658"/>
      <c r="T327" s="285" t="s">
        <v>229</v>
      </c>
      <c r="U327" s="283">
        <f>IF($H$59&gt;0,(H136+H138)/($H$59),0)</f>
        <v>0</v>
      </c>
      <c r="V327" s="241" t="s">
        <v>231</v>
      </c>
      <c r="W327" s="242"/>
      <c r="X327" s="284"/>
      <c r="Y327" s="241"/>
      <c r="Z327" s="244">
        <f>Q136</f>
        <v>3</v>
      </c>
      <c r="AA327" s="247" t="s">
        <v>232</v>
      </c>
      <c r="AB327" s="286">
        <f>U327*Z327/8</f>
        <v>0</v>
      </c>
      <c r="AC327" s="935"/>
      <c r="AD327" s="270"/>
    </row>
    <row r="328" spans="2:30" ht="14.25" customHeight="1" x14ac:dyDescent="0.25">
      <c r="B328" s="105" t="s">
        <v>155</v>
      </c>
      <c r="C328" s="105"/>
      <c r="D328" s="105"/>
      <c r="E328" s="105"/>
      <c r="F328" s="47"/>
      <c r="G328" s="47"/>
      <c r="H328" s="47"/>
      <c r="I328" s="47"/>
      <c r="J328" s="47"/>
      <c r="K328" s="47"/>
      <c r="M328" s="48"/>
      <c r="N328" s="47"/>
      <c r="O328" s="47"/>
      <c r="P328" s="71"/>
      <c r="T328" s="285"/>
      <c r="U328" s="283"/>
      <c r="V328" s="242"/>
      <c r="W328" s="242"/>
      <c r="X328" s="242"/>
      <c r="Y328" s="242"/>
      <c r="Z328" s="248"/>
      <c r="AA328" s="247"/>
      <c r="AB328" s="286"/>
      <c r="AC328" s="935"/>
      <c r="AD328" s="270"/>
    </row>
    <row r="329" spans="2:30" x14ac:dyDescent="0.25">
      <c r="B329" s="990" t="s">
        <v>143</v>
      </c>
      <c r="C329" s="990"/>
      <c r="D329" s="990"/>
      <c r="E329" s="990"/>
      <c r="F329" s="47"/>
      <c r="G329" s="47"/>
      <c r="H329" s="47"/>
      <c r="I329" s="47"/>
      <c r="J329" s="47"/>
      <c r="K329" s="47"/>
      <c r="M329" s="48"/>
      <c r="N329" s="47"/>
      <c r="O329" s="47"/>
      <c r="P329" s="71"/>
      <c r="T329" s="285" t="s">
        <v>48</v>
      </c>
      <c r="U329" s="283">
        <f>IF($H$59&gt;0,J126/($H$59),0)</f>
        <v>0</v>
      </c>
      <c r="V329" s="241" t="s">
        <v>230</v>
      </c>
      <c r="W329" s="242"/>
      <c r="X329" s="242"/>
      <c r="Y329" s="242"/>
      <c r="Z329" s="248">
        <f>Q126</f>
        <v>5</v>
      </c>
      <c r="AA329" s="247" t="s">
        <v>234</v>
      </c>
      <c r="AB329" s="286">
        <f>U329*Z329/8</f>
        <v>0</v>
      </c>
      <c r="AC329" s="935"/>
      <c r="AD329" s="288">
        <f>+MAX(AC293,AD314)</f>
        <v>10</v>
      </c>
    </row>
    <row r="330" spans="2:30" x14ac:dyDescent="0.25">
      <c r="B330" s="1000" t="s">
        <v>156</v>
      </c>
      <c r="C330" s="1000"/>
      <c r="D330" s="1000"/>
      <c r="E330" s="1000"/>
      <c r="F330" s="47"/>
      <c r="G330" s="47"/>
      <c r="H330" s="47"/>
      <c r="I330" s="47"/>
      <c r="J330" s="47"/>
      <c r="K330" s="47"/>
      <c r="M330" s="48"/>
      <c r="N330" s="47"/>
      <c r="O330" s="47"/>
      <c r="P330" s="71"/>
      <c r="T330" s="285"/>
      <c r="U330" s="283"/>
      <c r="V330" s="242"/>
      <c r="W330" s="242"/>
      <c r="X330" s="242"/>
      <c r="Y330" s="242"/>
      <c r="Z330" s="248"/>
      <c r="AA330" s="247"/>
      <c r="AB330" s="286"/>
      <c r="AC330" s="935"/>
      <c r="AD330" s="270"/>
    </row>
    <row r="331" spans="2:30" x14ac:dyDescent="0.25">
      <c r="B331" s="990" t="s">
        <v>144</v>
      </c>
      <c r="C331" s="990"/>
      <c r="D331" s="990"/>
      <c r="E331" s="990"/>
      <c r="F331" s="47"/>
      <c r="G331" s="47"/>
      <c r="H331" s="47"/>
      <c r="I331" s="47"/>
      <c r="J331" s="47"/>
      <c r="K331" s="47"/>
      <c r="M331" s="48"/>
      <c r="N331" s="47"/>
      <c r="O331" s="47"/>
      <c r="P331" s="71"/>
      <c r="T331" s="285" t="s">
        <v>166</v>
      </c>
      <c r="U331" s="283">
        <f>IF($H$59&gt;0,H128/($H$59),0)</f>
        <v>0</v>
      </c>
      <c r="V331" s="241" t="s">
        <v>231</v>
      </c>
      <c r="W331" s="242"/>
      <c r="X331" s="242"/>
      <c r="Y331" s="242"/>
      <c r="Z331" s="248">
        <f>IF(J128&gt;3,Q128,Q130)</f>
        <v>4</v>
      </c>
      <c r="AA331" s="247" t="s">
        <v>232</v>
      </c>
      <c r="AB331" s="286">
        <f>U331*Z331/8</f>
        <v>0</v>
      </c>
      <c r="AC331" s="935"/>
      <c r="AD331" s="270"/>
    </row>
    <row r="332" spans="2:30" x14ac:dyDescent="0.25">
      <c r="B332" s="105" t="s">
        <v>157</v>
      </c>
      <c r="C332" s="105"/>
      <c r="D332" s="105"/>
      <c r="E332" s="105"/>
      <c r="F332" s="47"/>
      <c r="G332" s="47"/>
      <c r="H332" s="47"/>
      <c r="I332" s="47"/>
      <c r="J332" s="47"/>
      <c r="K332" s="47"/>
      <c r="M332" s="48"/>
      <c r="N332" s="47"/>
      <c r="O332" s="47"/>
      <c r="P332" s="71"/>
      <c r="T332" s="285" t="s">
        <v>165</v>
      </c>
      <c r="U332" s="283">
        <f>IF($H$59&gt;0,+H140/($H$59),0)</f>
        <v>0</v>
      </c>
      <c r="V332" s="241" t="s">
        <v>231</v>
      </c>
      <c r="W332" s="242"/>
      <c r="X332" s="242"/>
      <c r="Y332" s="242"/>
      <c r="Z332" s="244">
        <f>IF(J140&gt;3,Q128,Q130)</f>
        <v>4</v>
      </c>
      <c r="AA332" s="247" t="s">
        <v>232</v>
      </c>
      <c r="AB332" s="286">
        <f>U332*Z332/8</f>
        <v>0</v>
      </c>
      <c r="AC332" s="935"/>
      <c r="AD332" s="271"/>
    </row>
    <row r="333" spans="2:30" x14ac:dyDescent="0.25">
      <c r="B333" s="105" t="s">
        <v>145</v>
      </c>
      <c r="C333" s="105"/>
      <c r="D333" s="105"/>
      <c r="E333" s="105"/>
      <c r="F333" s="47"/>
      <c r="G333" s="47"/>
      <c r="H333" s="47"/>
      <c r="I333" s="47"/>
      <c r="J333" s="47"/>
      <c r="K333" s="47"/>
      <c r="M333" s="48"/>
      <c r="N333" s="47"/>
      <c r="O333" s="47"/>
      <c r="P333" s="71"/>
      <c r="T333" s="273"/>
      <c r="U333" s="250"/>
      <c r="V333" s="251"/>
      <c r="W333" s="251"/>
      <c r="X333" s="251"/>
      <c r="Y333" s="251"/>
      <c r="Z333" s="252"/>
      <c r="AA333" s="253"/>
      <c r="AB333" s="656"/>
      <c r="AC333" s="936"/>
      <c r="AD333" s="274"/>
    </row>
    <row r="334" spans="2:30" x14ac:dyDescent="0.25">
      <c r="B334" s="990" t="s">
        <v>146</v>
      </c>
      <c r="C334" s="990"/>
      <c r="D334" s="990"/>
      <c r="E334" s="990"/>
      <c r="F334" s="47"/>
      <c r="G334" s="47"/>
      <c r="H334" s="47"/>
      <c r="I334" s="47"/>
      <c r="J334" s="47"/>
      <c r="K334" s="47"/>
      <c r="M334" s="48"/>
      <c r="N334" s="47"/>
      <c r="O334" s="47"/>
      <c r="P334" s="71"/>
      <c r="T334" s="290" t="s">
        <v>219</v>
      </c>
      <c r="U334" s="237"/>
      <c r="V334" s="238"/>
      <c r="W334" s="238"/>
      <c r="X334" s="238"/>
      <c r="Y334" s="238"/>
      <c r="Z334" s="254"/>
      <c r="AA334" s="239"/>
      <c r="AB334" s="297"/>
      <c r="AC334" s="929">
        <f>IF(SUM(AB335:AB345)&gt;0,ROUND(SUM(AB335:AB345)+0.5,0),0)</f>
        <v>4</v>
      </c>
      <c r="AD334" s="275"/>
    </row>
    <row r="335" spans="2:30" x14ac:dyDescent="0.25">
      <c r="B335" s="990" t="s">
        <v>147</v>
      </c>
      <c r="C335" s="990"/>
      <c r="D335" s="990"/>
      <c r="E335" s="990"/>
      <c r="F335" s="47"/>
      <c r="G335" s="47"/>
      <c r="H335" s="47"/>
      <c r="I335" s="47"/>
      <c r="J335" s="47"/>
      <c r="K335" s="47"/>
      <c r="M335" s="48"/>
      <c r="N335" s="47"/>
      <c r="O335" s="47"/>
      <c r="P335" s="71"/>
      <c r="T335" s="285" t="s">
        <v>237</v>
      </c>
      <c r="U335" s="283">
        <f>IF($H$59&gt;0,+H143/($H$59),0)</f>
        <v>0</v>
      </c>
      <c r="V335" s="241" t="s">
        <v>231</v>
      </c>
      <c r="W335" s="242"/>
      <c r="X335" s="242"/>
      <c r="Y335" s="242"/>
      <c r="Z335" s="244">
        <f>Q143</f>
        <v>3</v>
      </c>
      <c r="AA335" s="247" t="s">
        <v>232</v>
      </c>
      <c r="AB335" s="286">
        <f>Z335*U335/8</f>
        <v>0</v>
      </c>
      <c r="AC335" s="930"/>
      <c r="AD335" s="269"/>
    </row>
    <row r="336" spans="2:30" x14ac:dyDescent="0.25">
      <c r="B336" s="1000" t="s">
        <v>158</v>
      </c>
      <c r="C336" s="1000"/>
      <c r="D336" s="1000"/>
      <c r="E336" s="1000"/>
      <c r="F336" s="47"/>
      <c r="G336" s="47"/>
      <c r="H336" s="47"/>
      <c r="I336" s="47"/>
      <c r="J336" s="47"/>
      <c r="K336" s="47"/>
      <c r="M336" s="48"/>
      <c r="N336" s="47"/>
      <c r="O336" s="47"/>
      <c r="P336" s="71"/>
      <c r="T336" s="276" t="s">
        <v>238</v>
      </c>
      <c r="U336" s="283">
        <f>IF($H$59&gt;0,+I147/($H$59),0)</f>
        <v>0</v>
      </c>
      <c r="V336" s="241" t="s">
        <v>230</v>
      </c>
      <c r="W336" s="242"/>
      <c r="X336" s="242"/>
      <c r="Y336" s="242"/>
      <c r="Z336" s="244">
        <f>Q147</f>
        <v>3</v>
      </c>
      <c r="AA336" s="247" t="s">
        <v>234</v>
      </c>
      <c r="AB336" s="286">
        <f>Z336*U336/8</f>
        <v>0</v>
      </c>
      <c r="AC336" s="930"/>
      <c r="AD336" s="271"/>
    </row>
    <row r="337" spans="2:30" x14ac:dyDescent="0.25">
      <c r="B337" s="990" t="s">
        <v>132</v>
      </c>
      <c r="C337" s="990"/>
      <c r="D337" s="990"/>
      <c r="E337" s="990"/>
      <c r="F337" s="47"/>
      <c r="G337" s="47"/>
      <c r="H337" s="47"/>
      <c r="I337" s="47"/>
      <c r="J337" s="47"/>
      <c r="K337" s="47"/>
      <c r="M337" s="48"/>
      <c r="N337" s="47"/>
      <c r="O337" s="47"/>
      <c r="P337" s="71"/>
      <c r="T337" s="276" t="s">
        <v>239</v>
      </c>
      <c r="U337" s="283">
        <f>IF($H$59&gt;0,+H145/($H$59),0)</f>
        <v>0</v>
      </c>
      <c r="V337" s="241" t="s">
        <v>231</v>
      </c>
      <c r="W337" s="242"/>
      <c r="X337" s="242"/>
      <c r="Y337" s="242"/>
      <c r="Z337" s="244">
        <f>Q145</f>
        <v>3</v>
      </c>
      <c r="AA337" s="247" t="s">
        <v>232</v>
      </c>
      <c r="AB337" s="286">
        <f>Z337*U337/8</f>
        <v>0</v>
      </c>
      <c r="AC337" s="930"/>
      <c r="AD337" s="271"/>
    </row>
    <row r="338" spans="2:30" x14ac:dyDescent="0.25">
      <c r="B338" s="646"/>
      <c r="C338" s="646"/>
      <c r="D338" s="646"/>
      <c r="E338" s="646"/>
      <c r="F338" s="47"/>
      <c r="G338" s="47"/>
      <c r="H338" s="47"/>
      <c r="I338" s="47"/>
      <c r="J338" s="47"/>
      <c r="K338" s="47"/>
      <c r="M338" s="48"/>
      <c r="N338" s="47"/>
      <c r="O338" s="47"/>
      <c r="P338" s="71"/>
      <c r="T338" s="276" t="s">
        <v>236</v>
      </c>
      <c r="U338" s="283">
        <f>IF($H$59&gt;0,+H146/($H$59),0)</f>
        <v>0</v>
      </c>
      <c r="V338" s="241" t="s">
        <v>231</v>
      </c>
      <c r="W338" s="242"/>
      <c r="X338" s="242"/>
      <c r="Y338" s="242"/>
      <c r="Z338" s="244">
        <f>Q142</f>
        <v>2.5</v>
      </c>
      <c r="AA338" s="247" t="s">
        <v>232</v>
      </c>
      <c r="AB338" s="286">
        <f>Z338*U338/8</f>
        <v>0</v>
      </c>
      <c r="AC338" s="930"/>
      <c r="AD338" s="271"/>
    </row>
    <row r="339" spans="2:30" ht="18.75" x14ac:dyDescent="0.25">
      <c r="B339" s="108"/>
      <c r="C339" s="108" t="s">
        <v>66</v>
      </c>
      <c r="D339" s="108"/>
      <c r="E339" s="108"/>
      <c r="F339" s="57"/>
      <c r="G339" s="57"/>
      <c r="H339" s="81">
        <f>AC354</f>
        <v>0</v>
      </c>
      <c r="I339" s="57" t="str">
        <f>IF(H339&gt;1,"OPERATEURS PRODUCTIFS","OPERATEUR PRODUCTIF")</f>
        <v>OPERATEUR PRODUCTIF</v>
      </c>
      <c r="J339" s="57"/>
      <c r="K339" s="47"/>
      <c r="M339" s="48"/>
      <c r="N339" s="47">
        <f>TRUNC(H339)*8*(TRUNC(60/$R$289*100)/100)*$H$59</f>
        <v>0</v>
      </c>
      <c r="O339" s="932" t="s">
        <v>125</v>
      </c>
      <c r="P339" s="933"/>
      <c r="T339" s="276" t="s">
        <v>235</v>
      </c>
      <c r="U339" s="283">
        <f>IF($H$59&gt;0,+I134/($H$59),0)</f>
        <v>0</v>
      </c>
      <c r="V339" s="241" t="s">
        <v>231</v>
      </c>
      <c r="W339" s="242"/>
      <c r="X339" s="242"/>
      <c r="Y339" s="242"/>
      <c r="Z339" s="244">
        <f>Q134</f>
        <v>3</v>
      </c>
      <c r="AA339" s="247" t="s">
        <v>234</v>
      </c>
      <c r="AB339" s="286">
        <f>Z339*U339/8</f>
        <v>0</v>
      </c>
      <c r="AC339" s="930"/>
      <c r="AD339" s="270"/>
    </row>
    <row r="340" spans="2:30" ht="15" customHeight="1" x14ac:dyDescent="0.25">
      <c r="C340" s="108"/>
      <c r="D340" s="108"/>
      <c r="I340" s="57"/>
      <c r="J340" s="57"/>
      <c r="K340" s="57"/>
      <c r="M340" s="48"/>
      <c r="N340" s="47"/>
      <c r="O340" s="657"/>
      <c r="P340" s="658"/>
      <c r="T340" s="272"/>
      <c r="U340" s="255"/>
      <c r="V340" s="242"/>
      <c r="W340" s="242"/>
      <c r="X340" s="242"/>
      <c r="Y340" s="242"/>
      <c r="Z340" s="248"/>
      <c r="AA340" s="247"/>
      <c r="AB340" s="286"/>
      <c r="AC340" s="930"/>
      <c r="AD340" s="271"/>
    </row>
    <row r="341" spans="2:30" ht="7.5" customHeight="1" x14ac:dyDescent="0.25">
      <c r="B341" s="990" t="s">
        <v>159</v>
      </c>
      <c r="C341" s="990"/>
      <c r="D341" s="990"/>
      <c r="E341" s="990"/>
      <c r="F341" s="47"/>
      <c r="G341" s="47"/>
      <c r="H341" s="47"/>
      <c r="I341" s="47"/>
      <c r="J341" s="47"/>
      <c r="K341" s="47"/>
      <c r="M341" s="48"/>
      <c r="N341" s="47"/>
      <c r="O341" s="47"/>
      <c r="P341" s="71"/>
      <c r="T341" s="272"/>
      <c r="U341" s="240"/>
      <c r="V341" s="243"/>
      <c r="W341" s="242"/>
      <c r="X341" s="242"/>
      <c r="Y341" s="242"/>
      <c r="Z341" s="248"/>
      <c r="AA341" s="247"/>
      <c r="AB341" s="286"/>
      <c r="AC341" s="930"/>
      <c r="AD341" s="271"/>
    </row>
    <row r="342" spans="2:30" x14ac:dyDescent="0.25">
      <c r="B342" s="990" t="s">
        <v>132</v>
      </c>
      <c r="C342" s="990"/>
      <c r="D342" s="990"/>
      <c r="E342" s="990"/>
      <c r="F342" s="47"/>
      <c r="G342" s="47"/>
      <c r="H342" s="47"/>
      <c r="I342" s="47"/>
      <c r="J342" s="47"/>
      <c r="K342" s="47"/>
      <c r="M342" s="48"/>
      <c r="N342" s="47"/>
      <c r="O342" s="47"/>
      <c r="P342" s="71"/>
      <c r="T342" s="272" t="s">
        <v>169</v>
      </c>
      <c r="U342" s="299">
        <f>IF($H$59&gt;0,H150/($H$59),0)</f>
        <v>55.555555555555557</v>
      </c>
      <c r="V342" s="241" t="s">
        <v>240</v>
      </c>
      <c r="W342" s="242"/>
      <c r="X342" s="242"/>
      <c r="Y342" s="242"/>
      <c r="Z342" s="248">
        <f>Q150</f>
        <v>0.55000000000000004</v>
      </c>
      <c r="AA342" s="245" t="s">
        <v>233</v>
      </c>
      <c r="AB342" s="286">
        <f>Z342*U342/8</f>
        <v>3.8194444444444446</v>
      </c>
      <c r="AC342" s="930"/>
      <c r="AD342" s="271"/>
    </row>
    <row r="343" spans="2:30" x14ac:dyDescent="0.25">
      <c r="B343" s="646"/>
      <c r="C343" s="646"/>
      <c r="D343" s="646"/>
      <c r="E343" s="646"/>
      <c r="F343" s="47"/>
      <c r="G343" s="47"/>
      <c r="H343" s="47"/>
      <c r="I343" s="47"/>
      <c r="J343" s="47"/>
      <c r="K343" s="47"/>
      <c r="M343" s="48"/>
      <c r="N343" s="47"/>
      <c r="O343" s="47"/>
      <c r="P343" s="71"/>
      <c r="T343" s="272" t="s">
        <v>62</v>
      </c>
      <c r="U343" s="299">
        <f>IF($H$59&gt;0,H154/($H$59),0)</f>
        <v>0</v>
      </c>
      <c r="V343" s="241" t="s">
        <v>240</v>
      </c>
      <c r="W343" s="242"/>
      <c r="X343" s="242"/>
      <c r="Y343" s="242"/>
      <c r="Z343" s="248">
        <f>Q154</f>
        <v>0.55000000000000004</v>
      </c>
      <c r="AA343" s="245" t="s">
        <v>233</v>
      </c>
      <c r="AB343" s="286">
        <f>Z343*U343/8</f>
        <v>0</v>
      </c>
      <c r="AC343" s="930"/>
      <c r="AD343" s="269"/>
    </row>
    <row r="344" spans="2:30" ht="18.75" x14ac:dyDescent="0.25">
      <c r="B344" s="108"/>
      <c r="C344" s="108" t="s">
        <v>57</v>
      </c>
      <c r="D344" s="108"/>
      <c r="E344" s="108"/>
      <c r="F344" s="57"/>
      <c r="G344" s="57"/>
      <c r="H344" s="81">
        <f>AC360</f>
        <v>2</v>
      </c>
      <c r="I344" s="57" t="str">
        <f>IF(H344&gt;1,"OPERATEURS PRODUCTIFS","OPERATEUR PRODUCTIF")</f>
        <v>OPERATEURS PRODUCTIFS</v>
      </c>
      <c r="J344" s="57"/>
      <c r="K344" s="47"/>
      <c r="M344" s="48"/>
      <c r="N344" s="47">
        <f>TRUNC(H344)*8*(TRUNC(60/$R$289*100)/100)*$H$59</f>
        <v>662.4</v>
      </c>
      <c r="O344" s="932" t="s">
        <v>125</v>
      </c>
      <c r="P344" s="933"/>
      <c r="T344" s="272" t="s">
        <v>63</v>
      </c>
      <c r="U344" s="299">
        <f>IF($H$59&gt;0,H160/($H$59),0)</f>
        <v>0</v>
      </c>
      <c r="V344" s="241" t="s">
        <v>240</v>
      </c>
      <c r="W344" s="242"/>
      <c r="X344" s="242"/>
      <c r="Y344" s="242"/>
      <c r="Z344" s="248">
        <f>Q160</f>
        <v>0.4</v>
      </c>
      <c r="AA344" s="245" t="s">
        <v>233</v>
      </c>
      <c r="AB344" s="286">
        <f>Z344*U344/8</f>
        <v>0</v>
      </c>
      <c r="AC344" s="930"/>
      <c r="AD344" s="271"/>
    </row>
    <row r="345" spans="2:30" ht="15.75" customHeight="1" thickBot="1" x14ac:dyDescent="0.3">
      <c r="C345" s="108"/>
      <c r="D345" s="108"/>
      <c r="I345" s="57"/>
      <c r="J345" s="57"/>
      <c r="K345" s="57"/>
      <c r="M345" s="48"/>
      <c r="N345" s="47"/>
      <c r="O345" s="657"/>
      <c r="P345" s="658"/>
      <c r="T345" s="273" t="s">
        <v>65</v>
      </c>
      <c r="U345" s="300">
        <f>IF($H$59&gt;0,H166/($H$59),0)</f>
        <v>0</v>
      </c>
      <c r="V345" s="241" t="s">
        <v>240</v>
      </c>
      <c r="W345" s="251"/>
      <c r="X345" s="251"/>
      <c r="Y345" s="251"/>
      <c r="Z345" s="252">
        <f>Q166</f>
        <v>0.8</v>
      </c>
      <c r="AA345" s="296" t="s">
        <v>233</v>
      </c>
      <c r="AB345" s="298">
        <f>Z345*U345/8</f>
        <v>0</v>
      </c>
      <c r="AC345" s="931"/>
      <c r="AD345" s="274"/>
    </row>
    <row r="346" spans="2:30" ht="15" customHeight="1" x14ac:dyDescent="0.25">
      <c r="B346" s="1000" t="s">
        <v>148</v>
      </c>
      <c r="C346" s="1000"/>
      <c r="D346" s="1000"/>
      <c r="E346" s="1000"/>
      <c r="G346" s="47"/>
      <c r="H346" s="47"/>
      <c r="I346" s="47"/>
      <c r="J346" s="47"/>
      <c r="K346" s="89" t="s">
        <v>253</v>
      </c>
      <c r="L346" s="313" t="s">
        <v>4</v>
      </c>
      <c r="M346" s="48"/>
      <c r="N346" s="47"/>
      <c r="O346" s="47"/>
      <c r="P346" s="71"/>
      <c r="T346" s="290" t="s">
        <v>242</v>
      </c>
      <c r="U346" s="257"/>
      <c r="V346" s="258"/>
      <c r="W346" s="238"/>
      <c r="X346" s="238"/>
      <c r="Y346" s="238"/>
      <c r="Z346" s="248"/>
      <c r="AA346" s="247"/>
      <c r="AB346" s="655"/>
      <c r="AC346" s="929">
        <f>IF(SUM(AB346:AB353)&gt;0.5,ROUNDUP(SUM(AB346:AB353),0),0)</f>
        <v>0</v>
      </c>
      <c r="AD346" s="275"/>
    </row>
    <row r="347" spans="2:30" ht="15.75" thickBot="1" x14ac:dyDescent="0.3">
      <c r="B347" s="1000" t="s">
        <v>149</v>
      </c>
      <c r="C347" s="1000"/>
      <c r="D347" s="1000"/>
      <c r="E347" s="1000"/>
      <c r="G347" s="47"/>
      <c r="H347" s="47"/>
      <c r="I347" s="47"/>
      <c r="J347" s="47"/>
      <c r="K347" s="90" t="s">
        <v>253</v>
      </c>
      <c r="L347" s="314" t="s">
        <v>4</v>
      </c>
      <c r="M347" s="48"/>
      <c r="N347" s="47"/>
      <c r="O347" s="47"/>
      <c r="P347" s="71"/>
      <c r="T347" s="272"/>
      <c r="U347" s="240"/>
      <c r="V347" s="243"/>
      <c r="W347" s="242"/>
      <c r="X347" s="242"/>
      <c r="Y347" s="242"/>
      <c r="Z347" s="248"/>
      <c r="AA347" s="247"/>
      <c r="AB347" s="655"/>
      <c r="AC347" s="930"/>
      <c r="AD347" s="271"/>
    </row>
    <row r="348" spans="2:30" x14ac:dyDescent="0.25">
      <c r="B348" s="990" t="s">
        <v>150</v>
      </c>
      <c r="C348" s="990"/>
      <c r="D348" s="990"/>
      <c r="E348" s="990"/>
      <c r="F348" s="47"/>
      <c r="G348" s="47"/>
      <c r="H348" s="47"/>
      <c r="I348" s="47"/>
      <c r="J348" s="47"/>
      <c r="K348" s="47"/>
      <c r="M348" s="48"/>
      <c r="N348" s="47"/>
      <c r="O348" s="47"/>
      <c r="P348" s="71"/>
      <c r="T348" s="272" t="s">
        <v>241</v>
      </c>
      <c r="U348" s="283">
        <f>IF($H$59&gt;0,H172/($H$59),0)</f>
        <v>0</v>
      </c>
      <c r="V348" s="241" t="s">
        <v>231</v>
      </c>
      <c r="W348" s="242"/>
      <c r="X348" s="242"/>
      <c r="Y348" s="242"/>
      <c r="Z348" s="244">
        <f>Q1274</f>
        <v>0</v>
      </c>
      <c r="AA348" s="247" t="s">
        <v>47</v>
      </c>
      <c r="AB348" s="286">
        <f>U348*Z348/8</f>
        <v>0</v>
      </c>
      <c r="AC348" s="930"/>
      <c r="AD348" s="269"/>
    </row>
    <row r="349" spans="2:30" x14ac:dyDescent="0.25">
      <c r="B349" s="1002"/>
      <c r="C349" s="1002"/>
      <c r="D349" s="1002"/>
      <c r="E349" s="1002"/>
      <c r="F349" s="47"/>
      <c r="G349" s="47"/>
      <c r="H349" s="47"/>
      <c r="I349" s="47"/>
      <c r="J349" s="47"/>
      <c r="K349" s="47"/>
      <c r="M349" s="48"/>
      <c r="N349" s="47"/>
      <c r="O349" s="47"/>
      <c r="P349" s="71"/>
      <c r="T349" s="272" t="s">
        <v>243</v>
      </c>
      <c r="U349" s="283">
        <f>IF($H$59&gt;0,H174/($H$59),0)</f>
        <v>0</v>
      </c>
      <c r="V349" s="241" t="s">
        <v>231</v>
      </c>
      <c r="W349" s="242"/>
      <c r="X349" s="242"/>
      <c r="Y349" s="242"/>
      <c r="Z349" s="244">
        <f>+Q174</f>
        <v>4</v>
      </c>
      <c r="AA349" s="247" t="s">
        <v>47</v>
      </c>
      <c r="AB349" s="286">
        <f>U349*Z349/8</f>
        <v>0</v>
      </c>
      <c r="AC349" s="930"/>
      <c r="AD349" s="269"/>
    </row>
    <row r="350" spans="2:30" ht="15.75" thickBot="1" x14ac:dyDescent="0.3">
      <c r="B350" s="1001"/>
      <c r="C350" s="1001"/>
      <c r="D350" s="1001"/>
      <c r="E350" s="1001"/>
      <c r="F350" s="57"/>
      <c r="G350" s="47"/>
      <c r="H350" s="47"/>
      <c r="I350" s="47"/>
      <c r="J350" s="47"/>
      <c r="K350" s="47"/>
      <c r="M350" s="48"/>
      <c r="N350" s="47"/>
      <c r="O350" s="47"/>
      <c r="P350" s="71"/>
      <c r="T350" s="272" t="s">
        <v>56</v>
      </c>
      <c r="U350" s="283">
        <f>IF($H$59&gt;0,H184/($H$59),0)</f>
        <v>0</v>
      </c>
      <c r="V350" s="241" t="s">
        <v>231</v>
      </c>
      <c r="W350" s="242"/>
      <c r="X350" s="242"/>
      <c r="Y350" s="242"/>
      <c r="Z350" s="244">
        <f>+Q184</f>
        <v>6</v>
      </c>
      <c r="AA350" s="247" t="s">
        <v>47</v>
      </c>
      <c r="AB350" s="286">
        <f>U350*Z350/8</f>
        <v>0</v>
      </c>
      <c r="AC350" s="930"/>
      <c r="AD350" s="269"/>
    </row>
    <row r="351" spans="2:30" x14ac:dyDescent="0.25">
      <c r="B351" s="6"/>
      <c r="C351" s="57"/>
      <c r="D351" s="57"/>
      <c r="E351" s="44"/>
      <c r="F351" s="57" t="s">
        <v>49</v>
      </c>
      <c r="G351" s="57"/>
      <c r="H351" s="1047" t="s">
        <v>22</v>
      </c>
      <c r="I351" s="46"/>
      <c r="J351" s="46"/>
      <c r="K351" s="46"/>
      <c r="L351" s="111"/>
      <c r="M351" s="116"/>
      <c r="N351" s="83"/>
      <c r="O351" s="83"/>
      <c r="P351" s="45"/>
      <c r="T351" s="272" t="s">
        <v>244</v>
      </c>
      <c r="U351" s="283">
        <f>IF($H$59&gt;0,H188/($H$59),0)</f>
        <v>0</v>
      </c>
      <c r="V351" s="241" t="s">
        <v>231</v>
      </c>
      <c r="W351" s="242"/>
      <c r="X351" s="242"/>
      <c r="Y351" s="242"/>
      <c r="Z351" s="244">
        <f>+Q188</f>
        <v>8</v>
      </c>
      <c r="AA351" s="247" t="s">
        <v>47</v>
      </c>
      <c r="AB351" s="286">
        <f>U351*Z351/8</f>
        <v>0</v>
      </c>
      <c r="AC351" s="930"/>
      <c r="AD351" s="269"/>
    </row>
    <row r="352" spans="2:30" ht="18.75" x14ac:dyDescent="0.25">
      <c r="B352" s="6"/>
      <c r="C352" s="57"/>
      <c r="D352" s="57"/>
      <c r="E352" s="57"/>
      <c r="F352" s="57"/>
      <c r="G352" s="57"/>
      <c r="H352" s="1048"/>
      <c r="I352" s="307">
        <f>H295+H301+H326+H311+H339+H344</f>
        <v>18</v>
      </c>
      <c r="J352" s="108" t="s">
        <v>124</v>
      </c>
      <c r="K352" s="57"/>
      <c r="L352" s="112"/>
      <c r="M352" s="114"/>
      <c r="N352" s="306">
        <f>N344+N339+N326+N311+N292+N301</f>
        <v>5961.6</v>
      </c>
      <c r="O352" s="939" t="s">
        <v>125</v>
      </c>
      <c r="P352" s="940"/>
      <c r="T352" s="272" t="s">
        <v>245</v>
      </c>
      <c r="U352" s="283">
        <f>IF($H$59&gt;0,H192/($H$59),0)</f>
        <v>0</v>
      </c>
      <c r="V352" s="241" t="s">
        <v>231</v>
      </c>
      <c r="W352" s="242"/>
      <c r="X352" s="242"/>
      <c r="Y352" s="242"/>
      <c r="Z352" s="244">
        <f>+Q192</f>
        <v>3</v>
      </c>
      <c r="AA352" s="247" t="s">
        <v>47</v>
      </c>
      <c r="AB352" s="286">
        <f>U352*Z352/8</f>
        <v>0</v>
      </c>
      <c r="AC352" s="930"/>
      <c r="AD352" s="269"/>
    </row>
    <row r="353" spans="2:30" ht="15.75" thickBot="1" x14ac:dyDescent="0.3">
      <c r="B353" s="6"/>
      <c r="C353" s="110"/>
      <c r="D353" s="84"/>
      <c r="E353" s="84"/>
      <c r="F353" s="85"/>
      <c r="G353" s="84"/>
      <c r="H353" s="1049"/>
      <c r="I353" s="86"/>
      <c r="J353" s="86"/>
      <c r="K353" s="86"/>
      <c r="L353" s="113"/>
      <c r="M353" s="115"/>
      <c r="N353" s="73"/>
      <c r="O353" s="73"/>
      <c r="P353" s="88"/>
      <c r="T353" s="276"/>
      <c r="U353" s="283"/>
      <c r="V353" s="241"/>
      <c r="W353" s="251"/>
      <c r="X353" s="251"/>
      <c r="Y353" s="251"/>
      <c r="Z353" s="259"/>
      <c r="AA353" s="253"/>
      <c r="AB353" s="656"/>
      <c r="AC353" s="931"/>
      <c r="AD353" s="277"/>
    </row>
    <row r="354" spans="2:30" ht="15.75" thickTop="1" x14ac:dyDescent="0.25">
      <c r="T354" s="290" t="s">
        <v>246</v>
      </c>
      <c r="U354" s="301"/>
      <c r="V354" s="258"/>
      <c r="W354" s="238"/>
      <c r="X354" s="238"/>
      <c r="Y354" s="239"/>
      <c r="Z354" s="260"/>
      <c r="AA354" s="239"/>
      <c r="AB354" s="236"/>
      <c r="AC354" s="929">
        <f>ROUNDUP(SUM(AB355:AB357),0)</f>
        <v>0</v>
      </c>
      <c r="AD354" s="278"/>
    </row>
    <row r="355" spans="2:30" x14ac:dyDescent="0.25">
      <c r="T355" s="272"/>
      <c r="U355" s="283"/>
      <c r="V355" s="243"/>
      <c r="W355" s="242"/>
      <c r="X355" s="242"/>
      <c r="Y355" s="247"/>
      <c r="Z355" s="255"/>
      <c r="AA355" s="247"/>
      <c r="AB355" s="246"/>
      <c r="AC355" s="930"/>
      <c r="AD355" s="271"/>
    </row>
    <row r="356" spans="2:30" x14ac:dyDescent="0.25">
      <c r="T356" s="276" t="s">
        <v>250</v>
      </c>
      <c r="U356" s="283">
        <f>IF(H198="Oui",U335+U337+U338,0)</f>
        <v>0</v>
      </c>
      <c r="V356" s="241" t="s">
        <v>231</v>
      </c>
      <c r="W356" s="242"/>
      <c r="X356" s="242"/>
      <c r="Y356" s="247"/>
      <c r="Z356" s="261">
        <f>Q202</f>
        <v>3</v>
      </c>
      <c r="AA356" s="247" t="s">
        <v>47</v>
      </c>
      <c r="AB356" s="286">
        <f>+U356*Z356/8</f>
        <v>0</v>
      </c>
      <c r="AC356" s="930"/>
      <c r="AD356" s="269"/>
    </row>
    <row r="357" spans="2:30" x14ac:dyDescent="0.25">
      <c r="T357" s="272" t="s">
        <v>251</v>
      </c>
      <c r="U357" s="283">
        <f>IF(J176="Oui",U349,0)</f>
        <v>0</v>
      </c>
      <c r="V357" s="241" t="s">
        <v>231</v>
      </c>
      <c r="W357" s="242"/>
      <c r="X357" s="242"/>
      <c r="Y357" s="247"/>
      <c r="Z357" s="255">
        <f>+Q197</f>
        <v>0.16</v>
      </c>
      <c r="AA357" s="247" t="s">
        <v>47</v>
      </c>
      <c r="AB357" s="286">
        <f>+U357*Z357/8</f>
        <v>0</v>
      </c>
      <c r="AC357" s="930"/>
      <c r="AD357" s="271"/>
    </row>
    <row r="358" spans="2:30" x14ac:dyDescent="0.25">
      <c r="T358" s="272"/>
      <c r="U358" s="302"/>
      <c r="V358" s="242"/>
      <c r="W358" s="242"/>
      <c r="X358" s="242"/>
      <c r="Y358" s="247"/>
      <c r="Z358" s="261"/>
      <c r="AA358" s="247"/>
      <c r="AB358" s="246"/>
      <c r="AC358" s="930"/>
      <c r="AD358" s="269"/>
    </row>
    <row r="359" spans="2:30" x14ac:dyDescent="0.25">
      <c r="T359" s="273"/>
      <c r="U359" s="303"/>
      <c r="V359" s="251"/>
      <c r="W359" s="251"/>
      <c r="X359" s="251"/>
      <c r="Y359" s="253"/>
      <c r="Z359" s="262"/>
      <c r="AA359" s="253"/>
      <c r="AB359" s="249"/>
      <c r="AC359" s="931"/>
      <c r="AD359" s="277"/>
    </row>
    <row r="360" spans="2:30" x14ac:dyDescent="0.25">
      <c r="T360" s="290" t="s">
        <v>247</v>
      </c>
      <c r="U360" s="304"/>
      <c r="V360" s="238"/>
      <c r="W360" s="238"/>
      <c r="X360" s="238"/>
      <c r="Y360" s="238"/>
      <c r="Z360" s="237"/>
      <c r="AA360" s="239"/>
      <c r="AB360" s="236"/>
      <c r="AC360" s="929">
        <f>ROUND(SUM(AB362:AB364),0)</f>
        <v>2</v>
      </c>
      <c r="AD360" s="275"/>
    </row>
    <row r="361" spans="2:30" x14ac:dyDescent="0.25">
      <c r="T361" s="272"/>
      <c r="U361" s="305"/>
      <c r="V361" s="242"/>
      <c r="W361" s="242"/>
      <c r="X361" s="242"/>
      <c r="Y361" s="242"/>
      <c r="Z361" s="255"/>
      <c r="AA361" s="247"/>
      <c r="AB361" s="246"/>
      <c r="AC361" s="930"/>
      <c r="AD361" s="271"/>
    </row>
    <row r="362" spans="2:30" x14ac:dyDescent="0.25">
      <c r="T362" s="272"/>
      <c r="U362" s="305"/>
      <c r="V362" s="242"/>
      <c r="W362" s="242"/>
      <c r="X362" s="242"/>
      <c r="Y362" s="242"/>
      <c r="Z362" s="255"/>
      <c r="AA362" s="247"/>
      <c r="AB362" s="246"/>
      <c r="AC362" s="930"/>
      <c r="AD362" s="271"/>
    </row>
    <row r="363" spans="2:30" x14ac:dyDescent="0.25">
      <c r="T363" s="272" t="s">
        <v>248</v>
      </c>
      <c r="U363" s="283">
        <f>IF(L346="Oui",(X313+X314+X316+X317+X319+X320+X322+X323+X325+X297+X298+X300+X301+X303+X304+X306+X307+X309)*2,0)</f>
        <v>166.66666666666666</v>
      </c>
      <c r="V363" s="241" t="s">
        <v>240</v>
      </c>
      <c r="W363" s="242"/>
      <c r="X363" s="242"/>
      <c r="Y363" s="242"/>
      <c r="Z363" s="248">
        <f>Q198</f>
        <v>7.0000000000000007E-2</v>
      </c>
      <c r="AA363" s="256" t="s">
        <v>218</v>
      </c>
      <c r="AB363" s="286">
        <f>+U363*Z363/8</f>
        <v>1.4583333333333335</v>
      </c>
      <c r="AC363" s="930"/>
      <c r="AD363" s="271"/>
    </row>
    <row r="364" spans="2:30" x14ac:dyDescent="0.25">
      <c r="T364" s="272" t="s">
        <v>249</v>
      </c>
      <c r="U364" s="283">
        <f>IF(L347="Oui",(H33),0)</f>
        <v>55.555555555555557</v>
      </c>
      <c r="V364" s="241" t="s">
        <v>240</v>
      </c>
      <c r="W364" s="242"/>
      <c r="X364" s="242"/>
      <c r="Y364" s="242"/>
      <c r="Z364" s="248">
        <f>Q198</f>
        <v>7.0000000000000007E-2</v>
      </c>
      <c r="AA364" s="256" t="s">
        <v>218</v>
      </c>
      <c r="AB364" s="286">
        <f>+U364*Z364/8</f>
        <v>0.48611111111111116</v>
      </c>
      <c r="AC364" s="930"/>
      <c r="AD364" s="271"/>
    </row>
    <row r="365" spans="2:30" x14ac:dyDescent="0.25">
      <c r="T365" s="272"/>
      <c r="U365" s="305"/>
      <c r="V365" s="242"/>
      <c r="W365" s="242"/>
      <c r="X365" s="242"/>
      <c r="Y365" s="242"/>
      <c r="Z365" s="255"/>
      <c r="AA365" s="247"/>
      <c r="AB365" s="246"/>
      <c r="AC365" s="930"/>
      <c r="AD365" s="271"/>
    </row>
    <row r="366" spans="2:30" x14ac:dyDescent="0.25">
      <c r="T366" s="383" t="s">
        <v>200</v>
      </c>
      <c r="U366" s="376"/>
      <c r="V366" s="377"/>
      <c r="W366" s="377"/>
      <c r="X366" s="377"/>
      <c r="Y366" s="378"/>
      <c r="Z366" s="377"/>
      <c r="AA366" s="377"/>
      <c r="AB366" s="387"/>
      <c r="AC366" s="1173">
        <f>AB371+AB368</f>
        <v>2</v>
      </c>
      <c r="AD366" s="388"/>
    </row>
    <row r="367" spans="2:30" x14ac:dyDescent="0.25">
      <c r="T367" s="17"/>
      <c r="U367" s="379"/>
      <c r="V367" s="6"/>
      <c r="W367" s="6"/>
      <c r="X367" s="6"/>
      <c r="Y367" s="380"/>
      <c r="Z367" s="6"/>
      <c r="AA367" s="6"/>
      <c r="AB367" s="389"/>
      <c r="AC367" s="1171"/>
      <c r="AD367" s="390"/>
    </row>
    <row r="368" spans="2:30" x14ac:dyDescent="0.25">
      <c r="T368" s="272" t="s">
        <v>313</v>
      </c>
      <c r="U368" s="386">
        <f>K12</f>
        <v>8</v>
      </c>
      <c r="V368" s="241" t="s">
        <v>317</v>
      </c>
      <c r="W368" s="105"/>
      <c r="X368" s="6"/>
      <c r="Y368" s="380"/>
      <c r="Z368" s="6"/>
      <c r="AA368" s="6"/>
      <c r="AB368" s="389">
        <f>IF(U368&gt;0,IF(U368&gt;10,2,1),0)</f>
        <v>1</v>
      </c>
      <c r="AC368" s="1171"/>
      <c r="AD368" s="390"/>
    </row>
    <row r="369" spans="20:30" x14ac:dyDescent="0.25">
      <c r="T369" s="272" t="s">
        <v>318</v>
      </c>
      <c r="U369" s="384"/>
      <c r="V369" s="105"/>
      <c r="W369" s="105"/>
      <c r="X369" s="6"/>
      <c r="Y369" s="380"/>
      <c r="Z369" s="6"/>
      <c r="AA369" s="6"/>
      <c r="AB369" s="627">
        <v>1</v>
      </c>
      <c r="AC369" s="1171"/>
      <c r="AD369" s="390"/>
    </row>
    <row r="370" spans="20:30" x14ac:dyDescent="0.25">
      <c r="T370" s="272" t="s">
        <v>315</v>
      </c>
      <c r="U370" s="384"/>
      <c r="V370" s="105"/>
      <c r="W370" s="105"/>
      <c r="X370" s="6"/>
      <c r="Y370" s="380"/>
      <c r="Z370" s="6"/>
      <c r="AA370" s="6"/>
      <c r="AB370" s="627">
        <v>1</v>
      </c>
      <c r="AC370" s="1171"/>
      <c r="AD370" s="390"/>
    </row>
    <row r="371" spans="20:30" x14ac:dyDescent="0.25">
      <c r="T371" s="272" t="s">
        <v>314</v>
      </c>
      <c r="U371" s="386">
        <f>K12</f>
        <v>8</v>
      </c>
      <c r="V371" s="241" t="s">
        <v>317</v>
      </c>
      <c r="W371" s="105"/>
      <c r="X371" s="6"/>
      <c r="Y371" s="380"/>
      <c r="Z371" s="6"/>
      <c r="AA371" s="6"/>
      <c r="AB371" s="389">
        <f>IF(U371&gt;0,IF(U371&gt;10,2,1),0)</f>
        <v>1</v>
      </c>
      <c r="AC371" s="1171">
        <f>AB369+AB370+AB374</f>
        <v>2</v>
      </c>
      <c r="AD371" s="390"/>
    </row>
    <row r="372" spans="20:30" x14ac:dyDescent="0.25">
      <c r="T372" s="272"/>
      <c r="U372" s="384"/>
      <c r="V372" s="105"/>
      <c r="W372" s="105"/>
      <c r="X372" s="6"/>
      <c r="Y372" s="380"/>
      <c r="Z372" s="6"/>
      <c r="AA372" s="6"/>
      <c r="AB372" s="389"/>
      <c r="AC372" s="1171"/>
      <c r="AD372" s="390"/>
    </row>
    <row r="373" spans="20:30" x14ac:dyDescent="0.25">
      <c r="T373" s="272" t="s">
        <v>319</v>
      </c>
      <c r="U373" s="384"/>
      <c r="V373" s="105"/>
      <c r="W373" s="105"/>
      <c r="X373" s="6"/>
      <c r="Y373" s="380"/>
      <c r="Z373" s="6"/>
      <c r="AA373" s="6"/>
      <c r="AB373" s="389"/>
      <c r="AC373" s="1171"/>
      <c r="AD373" s="390"/>
    </row>
    <row r="374" spans="20:30" x14ac:dyDescent="0.25">
      <c r="T374" s="272" t="s">
        <v>316</v>
      </c>
      <c r="U374" s="384">
        <f>H196</f>
        <v>0</v>
      </c>
      <c r="V374" s="241" t="s">
        <v>231</v>
      </c>
      <c r="W374" s="105"/>
      <c r="X374" s="6"/>
      <c r="Y374" s="380"/>
      <c r="Z374" s="6">
        <f>Q196</f>
        <v>0</v>
      </c>
      <c r="AA374" s="247" t="s">
        <v>47</v>
      </c>
      <c r="AB374" s="389">
        <f>Z374*U374/8</f>
        <v>0</v>
      </c>
      <c r="AC374" s="1171"/>
      <c r="AD374" s="390"/>
    </row>
    <row r="375" spans="20:30" ht="15.75" thickBot="1" x14ac:dyDescent="0.3">
      <c r="T375" s="279"/>
      <c r="U375" s="385"/>
      <c r="V375" s="382"/>
      <c r="W375" s="382"/>
      <c r="X375" s="8"/>
      <c r="Y375" s="381"/>
      <c r="Z375" s="8"/>
      <c r="AA375" s="8"/>
      <c r="AB375" s="391"/>
      <c r="AC375" s="1172"/>
      <c r="AD375" s="392"/>
    </row>
  </sheetData>
  <sheetProtection formatCells="0" formatColumns="0" formatRows="0" selectLockedCells="1" selectUnlockedCells="1"/>
  <dataConsolidate/>
  <mergeCells count="672">
    <mergeCell ref="AC354:AC359"/>
    <mergeCell ref="AC360:AC365"/>
    <mergeCell ref="AC366:AC370"/>
    <mergeCell ref="AC371:AC375"/>
    <mergeCell ref="B346:E346"/>
    <mergeCell ref="AC346:AC353"/>
    <mergeCell ref="B347:E347"/>
    <mergeCell ref="B348:E348"/>
    <mergeCell ref="B349:E349"/>
    <mergeCell ref="B350:E350"/>
    <mergeCell ref="H351:H353"/>
    <mergeCell ref="O352:P352"/>
    <mergeCell ref="AC334:AC345"/>
    <mergeCell ref="B335:E335"/>
    <mergeCell ref="B336:E336"/>
    <mergeCell ref="B337:E337"/>
    <mergeCell ref="O339:P339"/>
    <mergeCell ref="B341:E341"/>
    <mergeCell ref="B342:E342"/>
    <mergeCell ref="O344:P344"/>
    <mergeCell ref="B324:E324"/>
    <mergeCell ref="O326:P326"/>
    <mergeCell ref="B329:E329"/>
    <mergeCell ref="B330:E330"/>
    <mergeCell ref="B331:E331"/>
    <mergeCell ref="B334:E334"/>
    <mergeCell ref="B318:E318"/>
    <mergeCell ref="B319:E319"/>
    <mergeCell ref="B320:E320"/>
    <mergeCell ref="B321:E321"/>
    <mergeCell ref="B322:E322"/>
    <mergeCell ref="B323:E323"/>
    <mergeCell ref="B304:E304"/>
    <mergeCell ref="O311:P311"/>
    <mergeCell ref="B313:E313"/>
    <mergeCell ref="B315:E315"/>
    <mergeCell ref="B316:E316"/>
    <mergeCell ref="B317:E317"/>
    <mergeCell ref="O292:P292"/>
    <mergeCell ref="B293:E293"/>
    <mergeCell ref="AC293:AC333"/>
    <mergeCell ref="B294:E294"/>
    <mergeCell ref="B296:E296"/>
    <mergeCell ref="B297:E297"/>
    <mergeCell ref="B298:E298"/>
    <mergeCell ref="B299:E299"/>
    <mergeCell ref="O301:P301"/>
    <mergeCell ref="B303:E303"/>
    <mergeCell ref="N285:P285"/>
    <mergeCell ref="S285:T286"/>
    <mergeCell ref="B287:G287"/>
    <mergeCell ref="H287:I287"/>
    <mergeCell ref="J287:N287"/>
    <mergeCell ref="B288:P290"/>
    <mergeCell ref="B284:F284"/>
    <mergeCell ref="G284:H284"/>
    <mergeCell ref="I284:J284"/>
    <mergeCell ref="K284:L284"/>
    <mergeCell ref="G285:H285"/>
    <mergeCell ref="I285:J285"/>
    <mergeCell ref="K285:L285"/>
    <mergeCell ref="B282:F282"/>
    <mergeCell ref="G282:H282"/>
    <mergeCell ref="I282:J282"/>
    <mergeCell ref="K282:L282"/>
    <mergeCell ref="B283:F283"/>
    <mergeCell ref="G283:H283"/>
    <mergeCell ref="I283:J283"/>
    <mergeCell ref="K283:L283"/>
    <mergeCell ref="B280:F280"/>
    <mergeCell ref="G280:H280"/>
    <mergeCell ref="I280:J280"/>
    <mergeCell ref="K280:L280"/>
    <mergeCell ref="B281:F281"/>
    <mergeCell ref="G281:H281"/>
    <mergeCell ref="I281:J281"/>
    <mergeCell ref="K281:L281"/>
    <mergeCell ref="B278:F278"/>
    <mergeCell ref="G278:H278"/>
    <mergeCell ref="I278:J278"/>
    <mergeCell ref="K278:L278"/>
    <mergeCell ref="B279:F279"/>
    <mergeCell ref="G279:H279"/>
    <mergeCell ref="I279:J279"/>
    <mergeCell ref="K279:L279"/>
    <mergeCell ref="B276:F276"/>
    <mergeCell ref="G276:H276"/>
    <mergeCell ref="I276:J276"/>
    <mergeCell ref="K276:L276"/>
    <mergeCell ref="B277:F277"/>
    <mergeCell ref="G277:H277"/>
    <mergeCell ref="I277:J277"/>
    <mergeCell ref="K277:L277"/>
    <mergeCell ref="B274:F274"/>
    <mergeCell ref="G274:H274"/>
    <mergeCell ref="I274:J274"/>
    <mergeCell ref="K274:L274"/>
    <mergeCell ref="E275:F275"/>
    <mergeCell ref="G275:H275"/>
    <mergeCell ref="I275:J275"/>
    <mergeCell ref="K275:L275"/>
    <mergeCell ref="B272:F272"/>
    <mergeCell ref="G272:H272"/>
    <mergeCell ref="I272:J272"/>
    <mergeCell ref="K272:L272"/>
    <mergeCell ref="B273:F273"/>
    <mergeCell ref="G273:H273"/>
    <mergeCell ref="I273:J273"/>
    <mergeCell ref="K273:L273"/>
    <mergeCell ref="B270:F270"/>
    <mergeCell ref="G270:H270"/>
    <mergeCell ref="I270:J270"/>
    <mergeCell ref="K270:L270"/>
    <mergeCell ref="B271:F271"/>
    <mergeCell ref="G271:H271"/>
    <mergeCell ref="I271:J271"/>
    <mergeCell ref="K271:L271"/>
    <mergeCell ref="B268:F268"/>
    <mergeCell ref="G268:H268"/>
    <mergeCell ref="I268:J268"/>
    <mergeCell ref="K268:L268"/>
    <mergeCell ref="B269:F269"/>
    <mergeCell ref="G269:H269"/>
    <mergeCell ref="I269:J269"/>
    <mergeCell ref="K269:L269"/>
    <mergeCell ref="B266:F266"/>
    <mergeCell ref="G266:H266"/>
    <mergeCell ref="I266:J266"/>
    <mergeCell ref="K266:L266"/>
    <mergeCell ref="B267:F267"/>
    <mergeCell ref="G267:H267"/>
    <mergeCell ref="I267:J267"/>
    <mergeCell ref="K267:L267"/>
    <mergeCell ref="B264:F264"/>
    <mergeCell ref="G264:H264"/>
    <mergeCell ref="I264:J264"/>
    <mergeCell ref="K264:L264"/>
    <mergeCell ref="B265:F265"/>
    <mergeCell ref="G265:H265"/>
    <mergeCell ref="I265:J265"/>
    <mergeCell ref="K265:L265"/>
    <mergeCell ref="B262:F262"/>
    <mergeCell ref="G262:H262"/>
    <mergeCell ref="I262:J262"/>
    <mergeCell ref="K262:L262"/>
    <mergeCell ref="B263:F263"/>
    <mergeCell ref="G263:H263"/>
    <mergeCell ref="I263:J263"/>
    <mergeCell ref="K263:L263"/>
    <mergeCell ref="B260:F260"/>
    <mergeCell ref="G260:H260"/>
    <mergeCell ref="I260:J260"/>
    <mergeCell ref="K260:L260"/>
    <mergeCell ref="B261:F261"/>
    <mergeCell ref="G261:H261"/>
    <mergeCell ref="I261:J261"/>
    <mergeCell ref="K261:L261"/>
    <mergeCell ref="B258:F258"/>
    <mergeCell ref="G258:H258"/>
    <mergeCell ref="I258:J258"/>
    <mergeCell ref="K258:L258"/>
    <mergeCell ref="B259:F259"/>
    <mergeCell ref="G259:H259"/>
    <mergeCell ref="I259:J259"/>
    <mergeCell ref="K259:L259"/>
    <mergeCell ref="B256:F256"/>
    <mergeCell ref="G256:H256"/>
    <mergeCell ref="I256:J256"/>
    <mergeCell ref="K256:L256"/>
    <mergeCell ref="B257:F257"/>
    <mergeCell ref="G257:H257"/>
    <mergeCell ref="I257:J257"/>
    <mergeCell ref="K257:L257"/>
    <mergeCell ref="B254:F254"/>
    <mergeCell ref="G254:H254"/>
    <mergeCell ref="I254:J254"/>
    <mergeCell ref="K254:L254"/>
    <mergeCell ref="B255:F255"/>
    <mergeCell ref="G255:H255"/>
    <mergeCell ref="I255:J255"/>
    <mergeCell ref="K255:L255"/>
    <mergeCell ref="B252:F252"/>
    <mergeCell ref="G252:H252"/>
    <mergeCell ref="I252:J252"/>
    <mergeCell ref="K252:L252"/>
    <mergeCell ref="B253:F253"/>
    <mergeCell ref="G253:H253"/>
    <mergeCell ref="I253:J253"/>
    <mergeCell ref="K253:L253"/>
    <mergeCell ref="B250:F250"/>
    <mergeCell ref="G250:H250"/>
    <mergeCell ref="I250:J250"/>
    <mergeCell ref="K250:L250"/>
    <mergeCell ref="B251:F251"/>
    <mergeCell ref="G251:H251"/>
    <mergeCell ref="I251:J251"/>
    <mergeCell ref="K251:L251"/>
    <mergeCell ref="G248:H248"/>
    <mergeCell ref="I248:J248"/>
    <mergeCell ref="K248:L248"/>
    <mergeCell ref="G249:H249"/>
    <mergeCell ref="I249:J249"/>
    <mergeCell ref="K249:L249"/>
    <mergeCell ref="B246:F246"/>
    <mergeCell ref="G246:H246"/>
    <mergeCell ref="I246:J246"/>
    <mergeCell ref="K246:L246"/>
    <mergeCell ref="B247:F247"/>
    <mergeCell ref="G247:H247"/>
    <mergeCell ref="I247:J247"/>
    <mergeCell ref="K247:L247"/>
    <mergeCell ref="B244:F244"/>
    <mergeCell ref="G244:H244"/>
    <mergeCell ref="I244:J244"/>
    <mergeCell ref="K244:L244"/>
    <mergeCell ref="B245:F245"/>
    <mergeCell ref="G245:H245"/>
    <mergeCell ref="I245:J245"/>
    <mergeCell ref="K245:L245"/>
    <mergeCell ref="B242:F242"/>
    <mergeCell ref="G242:H242"/>
    <mergeCell ref="I242:J242"/>
    <mergeCell ref="K242:L242"/>
    <mergeCell ref="B243:F243"/>
    <mergeCell ref="G243:H243"/>
    <mergeCell ref="I243:J243"/>
    <mergeCell ref="K243:L243"/>
    <mergeCell ref="B240:F240"/>
    <mergeCell ref="G240:H240"/>
    <mergeCell ref="I240:J240"/>
    <mergeCell ref="K240:L240"/>
    <mergeCell ref="B241:F241"/>
    <mergeCell ref="G241:H241"/>
    <mergeCell ref="I241:J241"/>
    <mergeCell ref="K241:L241"/>
    <mergeCell ref="B238:F238"/>
    <mergeCell ref="G238:H238"/>
    <mergeCell ref="K238:L238"/>
    <mergeCell ref="B239:F239"/>
    <mergeCell ref="G239:H239"/>
    <mergeCell ref="K239:L239"/>
    <mergeCell ref="B236:F236"/>
    <mergeCell ref="G236:H236"/>
    <mergeCell ref="I236:J236"/>
    <mergeCell ref="K236:L236"/>
    <mergeCell ref="G237:H237"/>
    <mergeCell ref="I237:J237"/>
    <mergeCell ref="K237:L237"/>
    <mergeCell ref="B234:F234"/>
    <mergeCell ref="G234:H234"/>
    <mergeCell ref="I234:J234"/>
    <mergeCell ref="K234:L234"/>
    <mergeCell ref="B235:F235"/>
    <mergeCell ref="G235:H235"/>
    <mergeCell ref="I235:J235"/>
    <mergeCell ref="K235:L235"/>
    <mergeCell ref="B232:F232"/>
    <mergeCell ref="G232:H232"/>
    <mergeCell ref="I232:J232"/>
    <mergeCell ref="K232:L232"/>
    <mergeCell ref="B233:F233"/>
    <mergeCell ref="G233:H233"/>
    <mergeCell ref="I233:J233"/>
    <mergeCell ref="K233:L233"/>
    <mergeCell ref="B230:F230"/>
    <mergeCell ref="G230:H230"/>
    <mergeCell ref="K230:L230"/>
    <mergeCell ref="B231:F231"/>
    <mergeCell ref="G231:H231"/>
    <mergeCell ref="I231:J231"/>
    <mergeCell ref="K231:L231"/>
    <mergeCell ref="B228:F228"/>
    <mergeCell ref="G228:H228"/>
    <mergeCell ref="I228:J228"/>
    <mergeCell ref="K228:L228"/>
    <mergeCell ref="M228:N228"/>
    <mergeCell ref="B229:F229"/>
    <mergeCell ref="G229:H229"/>
    <mergeCell ref="K229:L229"/>
    <mergeCell ref="B226:F226"/>
    <mergeCell ref="G226:H226"/>
    <mergeCell ref="I226:J226"/>
    <mergeCell ref="K226:L226"/>
    <mergeCell ref="M226:N226"/>
    <mergeCell ref="B227:F227"/>
    <mergeCell ref="G227:H227"/>
    <mergeCell ref="I227:J227"/>
    <mergeCell ref="K227:L227"/>
    <mergeCell ref="M227:N227"/>
    <mergeCell ref="B224:F224"/>
    <mergeCell ref="G224:H224"/>
    <mergeCell ref="I224:J224"/>
    <mergeCell ref="K224:L224"/>
    <mergeCell ref="M224:N224"/>
    <mergeCell ref="B225:F225"/>
    <mergeCell ref="G225:H225"/>
    <mergeCell ref="I225:J225"/>
    <mergeCell ref="K225:L225"/>
    <mergeCell ref="M225:N225"/>
    <mergeCell ref="B222:F222"/>
    <mergeCell ref="G222:H222"/>
    <mergeCell ref="I222:J222"/>
    <mergeCell ref="K222:L222"/>
    <mergeCell ref="M222:N222"/>
    <mergeCell ref="B223:F223"/>
    <mergeCell ref="G223:H223"/>
    <mergeCell ref="I223:J223"/>
    <mergeCell ref="K223:L223"/>
    <mergeCell ref="M223:N223"/>
    <mergeCell ref="G220:H220"/>
    <mergeCell ref="I220:J220"/>
    <mergeCell ref="K220:L220"/>
    <mergeCell ref="M220:N220"/>
    <mergeCell ref="B221:F221"/>
    <mergeCell ref="G221:H221"/>
    <mergeCell ref="I221:J221"/>
    <mergeCell ref="K221:L221"/>
    <mergeCell ref="M221:N221"/>
    <mergeCell ref="B218:F218"/>
    <mergeCell ref="G218:H218"/>
    <mergeCell ref="I218:J218"/>
    <mergeCell ref="K218:L218"/>
    <mergeCell ref="M218:N218"/>
    <mergeCell ref="B219:F219"/>
    <mergeCell ref="G219:H219"/>
    <mergeCell ref="I219:J219"/>
    <mergeCell ref="K219:L219"/>
    <mergeCell ref="M219:N219"/>
    <mergeCell ref="I215:J216"/>
    <mergeCell ref="K215:L216"/>
    <mergeCell ref="M215:P216"/>
    <mergeCell ref="B217:C217"/>
    <mergeCell ref="G217:H217"/>
    <mergeCell ref="I217:J217"/>
    <mergeCell ref="K217:L217"/>
    <mergeCell ref="M217:N217"/>
    <mergeCell ref="B209:P211"/>
    <mergeCell ref="B212:F216"/>
    <mergeCell ref="G212:H214"/>
    <mergeCell ref="I212:J214"/>
    <mergeCell ref="K212:L214"/>
    <mergeCell ref="M212:N212"/>
    <mergeCell ref="O212:P212"/>
    <mergeCell ref="M214:N214"/>
    <mergeCell ref="O214:P214"/>
    <mergeCell ref="G215:H216"/>
    <mergeCell ref="M203:N203"/>
    <mergeCell ref="O203:P203"/>
    <mergeCell ref="O204:P204"/>
    <mergeCell ref="O205:P205"/>
    <mergeCell ref="O206:P206"/>
    <mergeCell ref="B208:G208"/>
    <mergeCell ref="H208:I208"/>
    <mergeCell ref="J208:N208"/>
    <mergeCell ref="O199:P199"/>
    <mergeCell ref="M200:N200"/>
    <mergeCell ref="O200:P200"/>
    <mergeCell ref="O201:P201"/>
    <mergeCell ref="M202:N202"/>
    <mergeCell ref="O202:P202"/>
    <mergeCell ref="C195:D195"/>
    <mergeCell ref="O195:P195"/>
    <mergeCell ref="C196:E196"/>
    <mergeCell ref="M196:N196"/>
    <mergeCell ref="O196:P196"/>
    <mergeCell ref="B197:B206"/>
    <mergeCell ref="C197:D197"/>
    <mergeCell ref="O197:P197"/>
    <mergeCell ref="M198:N198"/>
    <mergeCell ref="O198:P198"/>
    <mergeCell ref="M192:N192"/>
    <mergeCell ref="O192:P192"/>
    <mergeCell ref="C193:D193"/>
    <mergeCell ref="O193:P193"/>
    <mergeCell ref="M194:N194"/>
    <mergeCell ref="O194:P194"/>
    <mergeCell ref="O189:P189"/>
    <mergeCell ref="E190:F190"/>
    <mergeCell ref="M190:N190"/>
    <mergeCell ref="O190:P190"/>
    <mergeCell ref="C191:D191"/>
    <mergeCell ref="O191:P191"/>
    <mergeCell ref="B184:B196"/>
    <mergeCell ref="M184:N184"/>
    <mergeCell ref="O184:P184"/>
    <mergeCell ref="O185:P185"/>
    <mergeCell ref="M186:N186"/>
    <mergeCell ref="O186:P186"/>
    <mergeCell ref="O187:P187"/>
    <mergeCell ref="M188:N188"/>
    <mergeCell ref="O188:P188"/>
    <mergeCell ref="C189:D189"/>
    <mergeCell ref="M181:N181"/>
    <mergeCell ref="O181:P181"/>
    <mergeCell ref="M182:N182"/>
    <mergeCell ref="O182:P182"/>
    <mergeCell ref="M183:N183"/>
    <mergeCell ref="O183:P183"/>
    <mergeCell ref="M178:N178"/>
    <mergeCell ref="O178:P178"/>
    <mergeCell ref="M179:N179"/>
    <mergeCell ref="O179:P179"/>
    <mergeCell ref="M180:N180"/>
    <mergeCell ref="O180:P180"/>
    <mergeCell ref="M175:N175"/>
    <mergeCell ref="O175:P175"/>
    <mergeCell ref="M176:N176"/>
    <mergeCell ref="O176:P176"/>
    <mergeCell ref="M177:N177"/>
    <mergeCell ref="O177:P177"/>
    <mergeCell ref="C172:F172"/>
    <mergeCell ref="M172:N172"/>
    <mergeCell ref="O172:P172"/>
    <mergeCell ref="M173:N173"/>
    <mergeCell ref="O173:P173"/>
    <mergeCell ref="M174:N174"/>
    <mergeCell ref="O174:P174"/>
    <mergeCell ref="M169:N169"/>
    <mergeCell ref="O169:P169"/>
    <mergeCell ref="M170:N170"/>
    <mergeCell ref="O170:P170"/>
    <mergeCell ref="M171:N171"/>
    <mergeCell ref="O171:P171"/>
    <mergeCell ref="M166:N166"/>
    <mergeCell ref="O166:P166"/>
    <mergeCell ref="M167:N167"/>
    <mergeCell ref="O167:P167"/>
    <mergeCell ref="M168:N168"/>
    <mergeCell ref="O168:P168"/>
    <mergeCell ref="M163:N163"/>
    <mergeCell ref="O163:P163"/>
    <mergeCell ref="M164:N164"/>
    <mergeCell ref="O164:P164"/>
    <mergeCell ref="M165:N165"/>
    <mergeCell ref="O165:P165"/>
    <mergeCell ref="M160:N160"/>
    <mergeCell ref="O160:P160"/>
    <mergeCell ref="M161:N161"/>
    <mergeCell ref="O161:P161"/>
    <mergeCell ref="M162:N162"/>
    <mergeCell ref="O162:P162"/>
    <mergeCell ref="M157:N157"/>
    <mergeCell ref="O157:P157"/>
    <mergeCell ref="M158:N158"/>
    <mergeCell ref="O158:P158"/>
    <mergeCell ref="M159:N159"/>
    <mergeCell ref="O159:P159"/>
    <mergeCell ref="M154:N154"/>
    <mergeCell ref="O154:P154"/>
    <mergeCell ref="M155:N155"/>
    <mergeCell ref="O155:P155"/>
    <mergeCell ref="M156:N156"/>
    <mergeCell ref="O156:P156"/>
    <mergeCell ref="M151:N151"/>
    <mergeCell ref="O151:P151"/>
    <mergeCell ref="M152:N152"/>
    <mergeCell ref="O152:P152"/>
    <mergeCell ref="M153:N153"/>
    <mergeCell ref="O153:P153"/>
    <mergeCell ref="M148:N148"/>
    <mergeCell ref="O148:P148"/>
    <mergeCell ref="M149:N149"/>
    <mergeCell ref="O149:P149"/>
    <mergeCell ref="M150:N150"/>
    <mergeCell ref="O150:P150"/>
    <mergeCell ref="B143:B183"/>
    <mergeCell ref="M143:N143"/>
    <mergeCell ref="O143:P143"/>
    <mergeCell ref="O144:P144"/>
    <mergeCell ref="M145:N145"/>
    <mergeCell ref="O145:P145"/>
    <mergeCell ref="M146:N146"/>
    <mergeCell ref="O146:P146"/>
    <mergeCell ref="M147:N147"/>
    <mergeCell ref="O147:P147"/>
    <mergeCell ref="B136:B142"/>
    <mergeCell ref="M136:N136"/>
    <mergeCell ref="O136:P136"/>
    <mergeCell ref="O137:P137"/>
    <mergeCell ref="O138:P138"/>
    <mergeCell ref="M140:N140"/>
    <mergeCell ref="O140:P140"/>
    <mergeCell ref="M142:N142"/>
    <mergeCell ref="O142:P142"/>
    <mergeCell ref="O129:P129"/>
    <mergeCell ref="M130:N130"/>
    <mergeCell ref="O130:P130"/>
    <mergeCell ref="M134:N134"/>
    <mergeCell ref="O134:P134"/>
    <mergeCell ref="M135:N135"/>
    <mergeCell ref="M124:N124"/>
    <mergeCell ref="O124:P124"/>
    <mergeCell ref="M126:N126"/>
    <mergeCell ref="O126:P126"/>
    <mergeCell ref="O127:P127"/>
    <mergeCell ref="O128:P128"/>
    <mergeCell ref="O118:P118"/>
    <mergeCell ref="O119:P119"/>
    <mergeCell ref="O121:P121"/>
    <mergeCell ref="M122:N122"/>
    <mergeCell ref="O122:P122"/>
    <mergeCell ref="O123:P123"/>
    <mergeCell ref="O113:P113"/>
    <mergeCell ref="M114:N114"/>
    <mergeCell ref="O114:P114"/>
    <mergeCell ref="O115:P115"/>
    <mergeCell ref="O116:P116"/>
    <mergeCell ref="O117:P117"/>
    <mergeCell ref="M105:N105"/>
    <mergeCell ref="O105:P105"/>
    <mergeCell ref="M106:N106"/>
    <mergeCell ref="O106:P106"/>
    <mergeCell ref="O109:P109"/>
    <mergeCell ref="G110:G118"/>
    <mergeCell ref="I110:I116"/>
    <mergeCell ref="O110:P110"/>
    <mergeCell ref="O111:P111"/>
    <mergeCell ref="O112:P112"/>
    <mergeCell ref="M99:N99"/>
    <mergeCell ref="M100:N100"/>
    <mergeCell ref="M101:N101"/>
    <mergeCell ref="M102:N102"/>
    <mergeCell ref="M103:N103"/>
    <mergeCell ref="C104:G104"/>
    <mergeCell ref="M93:N93"/>
    <mergeCell ref="M94:N94"/>
    <mergeCell ref="M95:N95"/>
    <mergeCell ref="M96:N96"/>
    <mergeCell ref="M97:N97"/>
    <mergeCell ref="M98:N98"/>
    <mergeCell ref="M85:N85"/>
    <mergeCell ref="C86:C103"/>
    <mergeCell ref="M86:N86"/>
    <mergeCell ref="M87:N87"/>
    <mergeCell ref="O87:P87"/>
    <mergeCell ref="M88:N88"/>
    <mergeCell ref="M89:N89"/>
    <mergeCell ref="M90:N90"/>
    <mergeCell ref="M91:N91"/>
    <mergeCell ref="M92:N92"/>
    <mergeCell ref="M81:N81"/>
    <mergeCell ref="O81:P81"/>
    <mergeCell ref="M82:N82"/>
    <mergeCell ref="M83:N83"/>
    <mergeCell ref="O83:P83"/>
    <mergeCell ref="M84:N84"/>
    <mergeCell ref="M77:N77"/>
    <mergeCell ref="O77:P77"/>
    <mergeCell ref="M78:N78"/>
    <mergeCell ref="M79:N79"/>
    <mergeCell ref="O79:P79"/>
    <mergeCell ref="M80:N80"/>
    <mergeCell ref="M73:N73"/>
    <mergeCell ref="O73:P73"/>
    <mergeCell ref="M74:N74"/>
    <mergeCell ref="M75:N75"/>
    <mergeCell ref="O75:P75"/>
    <mergeCell ref="M76:N76"/>
    <mergeCell ref="T66:V66"/>
    <mergeCell ref="X66:X67"/>
    <mergeCell ref="M67:N67"/>
    <mergeCell ref="B68:B135"/>
    <mergeCell ref="C68:C85"/>
    <mergeCell ref="M68:N68"/>
    <mergeCell ref="M69:N69"/>
    <mergeCell ref="M70:N70"/>
    <mergeCell ref="M71:N71"/>
    <mergeCell ref="M72:N72"/>
    <mergeCell ref="J65:N65"/>
    <mergeCell ref="B66:G67"/>
    <mergeCell ref="H66:J67"/>
    <mergeCell ref="K66:N66"/>
    <mergeCell ref="O66:P67"/>
    <mergeCell ref="Q66:Q67"/>
    <mergeCell ref="E55:F55"/>
    <mergeCell ref="H55:I55"/>
    <mergeCell ref="E57:G57"/>
    <mergeCell ref="E59:G59"/>
    <mergeCell ref="E61:G61"/>
    <mergeCell ref="B65:G65"/>
    <mergeCell ref="H65:I65"/>
    <mergeCell ref="O50:O51"/>
    <mergeCell ref="P50:P51"/>
    <mergeCell ref="R50:R51"/>
    <mergeCell ref="B52:E52"/>
    <mergeCell ref="F52:G52"/>
    <mergeCell ref="B54:P54"/>
    <mergeCell ref="B46:E46"/>
    <mergeCell ref="F46:G46"/>
    <mergeCell ref="J46:N48"/>
    <mergeCell ref="B48:E48"/>
    <mergeCell ref="F48:G48"/>
    <mergeCell ref="B50:C50"/>
    <mergeCell ref="D50:E50"/>
    <mergeCell ref="F50:G50"/>
    <mergeCell ref="L50:N51"/>
    <mergeCell ref="B40:E40"/>
    <mergeCell ref="F40:G40"/>
    <mergeCell ref="B42:E42"/>
    <mergeCell ref="F42:G42"/>
    <mergeCell ref="J43:P44"/>
    <mergeCell ref="B44:E44"/>
    <mergeCell ref="F44:G44"/>
    <mergeCell ref="B35:I35"/>
    <mergeCell ref="J35:P35"/>
    <mergeCell ref="B36:E36"/>
    <mergeCell ref="F36:G36"/>
    <mergeCell ref="B38:E38"/>
    <mergeCell ref="F38:G38"/>
    <mergeCell ref="J38:K38"/>
    <mergeCell ref="M38:N38"/>
    <mergeCell ref="O38:P38"/>
    <mergeCell ref="B31:D31"/>
    <mergeCell ref="E31:F31"/>
    <mergeCell ref="H31:I31"/>
    <mergeCell ref="J31:L31"/>
    <mergeCell ref="M31:O31"/>
    <mergeCell ref="B33:D33"/>
    <mergeCell ref="E33:F33"/>
    <mergeCell ref="H33:I33"/>
    <mergeCell ref="J33:L33"/>
    <mergeCell ref="M33:O33"/>
    <mergeCell ref="H27:I27"/>
    <mergeCell ref="B29:D29"/>
    <mergeCell ref="E29:F29"/>
    <mergeCell ref="H29:I29"/>
    <mergeCell ref="J29:L29"/>
    <mergeCell ref="M29:O29"/>
    <mergeCell ref="B20:P20"/>
    <mergeCell ref="B21:C21"/>
    <mergeCell ref="E21:F21"/>
    <mergeCell ref="H21:I21"/>
    <mergeCell ref="B26:D27"/>
    <mergeCell ref="E26:F26"/>
    <mergeCell ref="H26:I26"/>
    <mergeCell ref="J26:L27"/>
    <mergeCell ref="M26:O27"/>
    <mergeCell ref="E27:F27"/>
    <mergeCell ref="M16:N18"/>
    <mergeCell ref="O16:P18"/>
    <mergeCell ref="B17:D17"/>
    <mergeCell ref="E17:F17"/>
    <mergeCell ref="G17:J17"/>
    <mergeCell ref="B18:D18"/>
    <mergeCell ref="E18:F18"/>
    <mergeCell ref="G18:J18"/>
    <mergeCell ref="K18:L18"/>
    <mergeCell ref="E13:F13"/>
    <mergeCell ref="G13:J13"/>
    <mergeCell ref="B14:D16"/>
    <mergeCell ref="E14:F16"/>
    <mergeCell ref="G14:J14"/>
    <mergeCell ref="K14:L14"/>
    <mergeCell ref="G15:J15"/>
    <mergeCell ref="G16:J16"/>
    <mergeCell ref="K16:L16"/>
    <mergeCell ref="B10:D12"/>
    <mergeCell ref="E10:F12"/>
    <mergeCell ref="G10:J10"/>
    <mergeCell ref="K10:L10"/>
    <mergeCell ref="M10:N13"/>
    <mergeCell ref="O10:P12"/>
    <mergeCell ref="G11:J11"/>
    <mergeCell ref="G12:J12"/>
    <mergeCell ref="K12:L12"/>
    <mergeCell ref="B13:D13"/>
    <mergeCell ref="F2:P2"/>
    <mergeCell ref="G6:H6"/>
    <mergeCell ref="I6:L6"/>
    <mergeCell ref="B9:F9"/>
    <mergeCell ref="G9:L9"/>
    <mergeCell ref="M9:P9"/>
  </mergeCells>
  <conditionalFormatting sqref="O205:P205 O203:P203 O184:P184 O174:P174 O145:P145 O142:P143 O140:P140 O138:P138 O136:P136 O134:P134 O126:P126 O68:P68 O100:P100 O147:P148 O150:P152 O154:P158 O160:P164 O166:P168 O170:P172">
    <cfRule type="cellIs" dxfId="79" priority="20" operator="equal">
      <formula>0</formula>
    </cfRule>
  </conditionalFormatting>
  <conditionalFormatting sqref="M68:N68 M106:N106 M130:N130 M134:N134 M136:N136 M140:N140 M142:N143 M145:N145 M172:N172 M174:N174 M184:N184 M188:N188 M194:N194 M198:N198 M200:N200 M203:N203 M132:N132">
    <cfRule type="cellIs" dxfId="78" priority="19" operator="equal">
      <formula>0</formula>
    </cfRule>
  </conditionalFormatting>
  <conditionalFormatting sqref="O128:P128">
    <cfRule type="cellIs" dxfId="77" priority="18" operator="equal">
      <formula>0</formula>
    </cfRule>
  </conditionalFormatting>
  <conditionalFormatting sqref="M192:N192">
    <cfRule type="cellIs" dxfId="76" priority="17" operator="equal">
      <formula>0</formula>
    </cfRule>
  </conditionalFormatting>
  <conditionalFormatting sqref="O70:P70 O72:P72 O74:P74 O76:P76 O78:P78 O80:P80 O82:P82">
    <cfRule type="cellIs" dxfId="75" priority="16" operator="equal">
      <formula>0</formula>
    </cfRule>
  </conditionalFormatting>
  <conditionalFormatting sqref="M70:N70 M72:N72 M74:N74 M76:N76 M78:N78 M80:N80 M82:N84">
    <cfRule type="cellIs" dxfId="74" priority="15" operator="equal">
      <formula>0</formula>
    </cfRule>
  </conditionalFormatting>
  <conditionalFormatting sqref="O84:P84">
    <cfRule type="cellIs" dxfId="73" priority="14" operator="equal">
      <formula>0</formula>
    </cfRule>
  </conditionalFormatting>
  <conditionalFormatting sqref="O102:P102">
    <cfRule type="cellIs" dxfId="72" priority="13" operator="equal">
      <formula>0</formula>
    </cfRule>
  </conditionalFormatting>
  <conditionalFormatting sqref="O88:P88">
    <cfRule type="cellIs" dxfId="71" priority="12" operator="equal">
      <formula>0</formula>
    </cfRule>
  </conditionalFormatting>
  <conditionalFormatting sqref="O90:P90">
    <cfRule type="cellIs" dxfId="70" priority="11" operator="equal">
      <formula>0</formula>
    </cfRule>
  </conditionalFormatting>
  <conditionalFormatting sqref="O92:P92">
    <cfRule type="cellIs" dxfId="69" priority="10" operator="equal">
      <formula>0</formula>
    </cfRule>
  </conditionalFormatting>
  <conditionalFormatting sqref="O94:P94">
    <cfRule type="cellIs" dxfId="68" priority="9" operator="equal">
      <formula>0</formula>
    </cfRule>
  </conditionalFormatting>
  <conditionalFormatting sqref="O96:P96">
    <cfRule type="cellIs" dxfId="67" priority="8" operator="equal">
      <formula>0</formula>
    </cfRule>
  </conditionalFormatting>
  <conditionalFormatting sqref="O98:P98">
    <cfRule type="cellIs" dxfId="66" priority="7" operator="equal">
      <formula>0</formula>
    </cfRule>
  </conditionalFormatting>
  <conditionalFormatting sqref="M86:N86">
    <cfRule type="cellIs" dxfId="65" priority="5" operator="equal">
      <formula>0</formula>
    </cfRule>
  </conditionalFormatting>
  <conditionalFormatting sqref="O86:P86">
    <cfRule type="cellIs" dxfId="64" priority="6" operator="equal">
      <formula>0</formula>
    </cfRule>
  </conditionalFormatting>
  <conditionalFormatting sqref="M108:N108">
    <cfRule type="cellIs" dxfId="63" priority="4" operator="equal">
      <formula>0</formula>
    </cfRule>
  </conditionalFormatting>
  <conditionalFormatting sqref="M122:N122 M120:N120">
    <cfRule type="cellIs" dxfId="62" priority="3" operator="equal">
      <formula>0</formula>
    </cfRule>
  </conditionalFormatting>
  <conditionalFormatting sqref="M124:N124">
    <cfRule type="cellIs" dxfId="61" priority="2" operator="equal">
      <formula>0</formula>
    </cfRule>
  </conditionalFormatting>
  <conditionalFormatting sqref="M88:N88 M90:N90 M92:N92 M94:N94 M96:N96 M98:N98 M100:N102">
    <cfRule type="cellIs" dxfId="60" priority="1" operator="equal">
      <formula>0</formula>
    </cfRule>
  </conditionalFormatting>
  <dataValidations count="1">
    <dataValidation type="list" allowBlank="1" showInputMessage="1" showErrorMessage="1" sqref="L317:L318 L321:L322 L346:L347 J176 H198 H200 H203 H205">
      <formula1>Oui_Non</formula1>
    </dataValidation>
  </dataValidations>
  <pageMargins left="0.23622047244094491" right="0.23622047244094491" top="0.74803149606299213" bottom="0.74803149606299213" header="0.31496062992125984" footer="0.31496062992125984"/>
  <pageSetup paperSize="8" scale="84" fitToHeight="0" orientation="portrait" r:id="rId1"/>
  <rowBreaks count="3" manualBreakCount="3">
    <brk id="64" min="1" max="15" man="1"/>
    <brk id="206" min="1" max="15" man="1"/>
    <brk id="285" min="1" max="15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hisWorkbook.rotation">
                <anchor moveWithCells="1" sizeWithCells="1">
                  <from>
                    <xdr:col>16</xdr:col>
                    <xdr:colOff>666750</xdr:colOff>
                    <xdr:row>55</xdr:row>
                    <xdr:rowOff>19050</xdr:rowOff>
                  </from>
                  <to>
                    <xdr:col>18</xdr:col>
                    <xdr:colOff>66675</xdr:colOff>
                    <xdr:row>56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FN375"/>
  <sheetViews>
    <sheetView view="pageBreakPreview" topLeftCell="A38" zoomScaleNormal="100" zoomScaleSheetLayoutView="100" workbookViewId="0">
      <selection activeCell="E10" sqref="E10:F12"/>
    </sheetView>
  </sheetViews>
  <sheetFormatPr baseColWidth="10" defaultRowHeight="15" x14ac:dyDescent="0.25"/>
  <cols>
    <col min="1" max="1" width="5.140625" style="28" customWidth="1"/>
    <col min="2" max="2" width="8.85546875" style="4" customWidth="1"/>
    <col min="3" max="3" width="11.42578125" style="4"/>
    <col min="4" max="4" width="7.42578125" style="4" customWidth="1"/>
    <col min="5" max="6" width="11.42578125" style="4"/>
    <col min="7" max="7" width="9.7109375" style="4" customWidth="1"/>
    <col min="8" max="8" width="12.5703125" style="4" customWidth="1"/>
    <col min="9" max="9" width="12.85546875" style="4" customWidth="1"/>
    <col min="10" max="10" width="13.28515625" style="4" customWidth="1"/>
    <col min="11" max="11" width="11.42578125" style="4" customWidth="1"/>
    <col min="12" max="12" width="5.85546875" style="4" customWidth="1"/>
    <col min="13" max="13" width="9.85546875" style="4" customWidth="1"/>
    <col min="14" max="14" width="10.5703125" style="4" customWidth="1"/>
    <col min="15" max="15" width="15.5703125" style="4" customWidth="1"/>
    <col min="16" max="16" width="16.7109375" style="4" customWidth="1"/>
    <col min="17" max="17" width="16.140625" style="4" customWidth="1"/>
    <col min="18" max="18" width="14.140625" style="4" customWidth="1"/>
    <col min="19" max="19" width="11.42578125" style="4"/>
    <col min="20" max="20" width="42.5703125" style="4" customWidth="1"/>
    <col min="21" max="21" width="12.7109375" style="4" customWidth="1"/>
    <col min="22" max="22" width="12.85546875" style="4" customWidth="1"/>
    <col min="23" max="27" width="11.42578125" style="4"/>
    <col min="28" max="31" width="17.140625" style="4" customWidth="1"/>
    <col min="32" max="16384" width="11.42578125" style="4"/>
  </cols>
  <sheetData>
    <row r="1" spans="2:170" x14ac:dyDescent="0.25"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</row>
    <row r="2" spans="2:170" ht="18.75" x14ac:dyDescent="0.25">
      <c r="C2" s="630"/>
      <c r="D2" s="630"/>
      <c r="E2" s="630"/>
      <c r="F2" s="1075" t="s">
        <v>259</v>
      </c>
      <c r="G2" s="1075"/>
      <c r="H2" s="1075"/>
      <c r="I2" s="1075"/>
      <c r="J2" s="1075"/>
      <c r="K2" s="1075"/>
      <c r="L2" s="1075"/>
      <c r="M2" s="1075"/>
      <c r="N2" s="1075"/>
      <c r="O2" s="1075"/>
      <c r="P2" s="1075"/>
    </row>
    <row r="3" spans="2:170" x14ac:dyDescent="0.25">
      <c r="C3" s="630"/>
      <c r="D3" s="630"/>
      <c r="E3" s="630"/>
      <c r="F3" s="630"/>
      <c r="G3" s="630"/>
      <c r="H3" s="630"/>
      <c r="I3" s="630"/>
      <c r="J3" s="630"/>
      <c r="K3" s="630"/>
      <c r="L3" s="630"/>
      <c r="M3" s="630"/>
      <c r="N3" s="630"/>
      <c r="O3" s="630"/>
      <c r="P3" s="630"/>
    </row>
    <row r="4" spans="2:170" x14ac:dyDescent="0.25">
      <c r="C4" s="630"/>
      <c r="D4" s="630"/>
      <c r="E4" s="630"/>
      <c r="F4" s="630"/>
      <c r="G4" s="630"/>
      <c r="H4" s="630"/>
      <c r="I4" s="630"/>
      <c r="J4" s="630"/>
      <c r="K4" s="630"/>
      <c r="L4" s="630"/>
      <c r="M4" s="630"/>
      <c r="N4" s="630"/>
      <c r="O4" s="630"/>
      <c r="P4" s="630"/>
    </row>
    <row r="5" spans="2:170" x14ac:dyDescent="0.25">
      <c r="C5" s="630"/>
      <c r="D5" s="630"/>
      <c r="E5" s="630"/>
      <c r="F5" s="630"/>
      <c r="G5" s="630"/>
      <c r="H5" s="630"/>
      <c r="I5" s="630"/>
      <c r="J5" s="630"/>
      <c r="K5" s="630"/>
      <c r="L5" s="630"/>
      <c r="M5" s="630"/>
      <c r="N5" s="630"/>
      <c r="O5" s="630"/>
      <c r="P5" s="630"/>
    </row>
    <row r="6" spans="2:170" ht="20.25" customHeight="1" x14ac:dyDescent="0.25">
      <c r="C6" s="630"/>
      <c r="D6" s="630"/>
      <c r="E6" s="630"/>
      <c r="F6" s="630"/>
      <c r="G6" s="1094" t="s">
        <v>539</v>
      </c>
      <c r="H6" s="1094"/>
      <c r="I6" s="1155" t="s">
        <v>540</v>
      </c>
      <c r="J6" s="1155"/>
      <c r="K6" s="1155"/>
      <c r="L6" s="1155"/>
      <c r="M6" s="630"/>
      <c r="N6" s="630"/>
      <c r="O6" s="630"/>
      <c r="P6" s="630"/>
    </row>
    <row r="7" spans="2:170" x14ac:dyDescent="0.25">
      <c r="C7" s="630"/>
      <c r="D7" s="630"/>
      <c r="E7" s="630"/>
      <c r="F7" s="630"/>
      <c r="G7" s="630"/>
      <c r="H7" s="630"/>
      <c r="I7" s="630"/>
      <c r="J7" s="630"/>
      <c r="K7" s="630"/>
      <c r="L7" s="630"/>
      <c r="M7" s="630"/>
      <c r="N7" s="630"/>
      <c r="O7" s="630"/>
      <c r="P7" s="630"/>
    </row>
    <row r="8" spans="2:170" ht="15.75" thickBot="1" x14ac:dyDescent="0.3">
      <c r="C8" s="630"/>
      <c r="D8" s="630"/>
      <c r="E8" s="630"/>
      <c r="F8" s="630"/>
      <c r="G8" s="630"/>
      <c r="H8" s="630"/>
      <c r="I8" s="630"/>
      <c r="J8" s="630"/>
      <c r="K8" s="630"/>
      <c r="L8" s="630"/>
      <c r="M8" s="630"/>
      <c r="N8" s="630"/>
      <c r="O8" s="630"/>
      <c r="P8" s="630"/>
      <c r="FN8" s="4" t="s">
        <v>258</v>
      </c>
    </row>
    <row r="9" spans="2:170" ht="31.5" customHeight="1" thickBot="1" x14ac:dyDescent="0.3">
      <c r="B9" s="1058" t="s">
        <v>0</v>
      </c>
      <c r="C9" s="1059"/>
      <c r="D9" s="1059"/>
      <c r="E9" s="1059"/>
      <c r="F9" s="1060"/>
      <c r="G9" s="1058" t="s">
        <v>1</v>
      </c>
      <c r="H9" s="1059"/>
      <c r="I9" s="1059"/>
      <c r="J9" s="1059"/>
      <c r="K9" s="1059"/>
      <c r="L9" s="1060"/>
      <c r="M9" s="1058" t="s">
        <v>2</v>
      </c>
      <c r="N9" s="1059"/>
      <c r="O9" s="1059"/>
      <c r="P9" s="1060"/>
    </row>
    <row r="10" spans="2:170" ht="15" customHeight="1" x14ac:dyDescent="0.25">
      <c r="B10" s="976" t="s">
        <v>342</v>
      </c>
      <c r="C10" s="977"/>
      <c r="D10" s="977"/>
      <c r="E10" s="952" t="s">
        <v>536</v>
      </c>
      <c r="F10" s="953"/>
      <c r="G10" s="960" t="s">
        <v>265</v>
      </c>
      <c r="H10" s="961"/>
      <c r="I10" s="961"/>
      <c r="J10" s="961"/>
      <c r="K10" s="1078">
        <v>1</v>
      </c>
      <c r="L10" s="1079"/>
      <c r="M10" s="976" t="s">
        <v>69</v>
      </c>
      <c r="N10" s="977"/>
      <c r="O10" s="978">
        <f>O212</f>
        <v>7.6</v>
      </c>
      <c r="P10" s="979"/>
    </row>
    <row r="11" spans="2:170" ht="5.25" customHeight="1" x14ac:dyDescent="0.25">
      <c r="B11" s="965"/>
      <c r="C11" s="966"/>
      <c r="D11" s="966"/>
      <c r="E11" s="954"/>
      <c r="F11" s="955"/>
      <c r="G11" s="969"/>
      <c r="H11" s="970"/>
      <c r="I11" s="970"/>
      <c r="J11" s="970"/>
      <c r="K11" s="20"/>
      <c r="L11" s="21"/>
      <c r="M11" s="965"/>
      <c r="N11" s="966"/>
      <c r="O11" s="980"/>
      <c r="P11" s="981"/>
    </row>
    <row r="12" spans="2:170" ht="15" customHeight="1" x14ac:dyDescent="0.25">
      <c r="B12" s="965"/>
      <c r="C12" s="966"/>
      <c r="D12" s="966"/>
      <c r="E12" s="954"/>
      <c r="F12" s="955"/>
      <c r="G12" s="1038" t="s">
        <v>3</v>
      </c>
      <c r="H12" s="1039"/>
      <c r="I12" s="1039"/>
      <c r="J12" s="1039"/>
      <c r="K12" s="1142">
        <v>8</v>
      </c>
      <c r="L12" s="1143"/>
      <c r="M12" s="965"/>
      <c r="N12" s="966"/>
      <c r="O12" s="980"/>
      <c r="P12" s="981"/>
    </row>
    <row r="13" spans="2:170" ht="5.25" customHeight="1" x14ac:dyDescent="0.25">
      <c r="B13" s="1102"/>
      <c r="C13" s="1103"/>
      <c r="D13" s="1103"/>
      <c r="E13" s="966"/>
      <c r="F13" s="966"/>
      <c r="G13" s="969"/>
      <c r="H13" s="970"/>
      <c r="I13" s="970"/>
      <c r="J13" s="970"/>
      <c r="K13" s="20"/>
      <c r="L13" s="21"/>
      <c r="M13" s="965"/>
      <c r="N13" s="966"/>
      <c r="O13" s="329"/>
      <c r="P13" s="330"/>
    </row>
    <row r="14" spans="2:170" ht="15" customHeight="1" x14ac:dyDescent="0.25">
      <c r="B14" s="965" t="s">
        <v>473</v>
      </c>
      <c r="C14" s="966"/>
      <c r="D14" s="966"/>
      <c r="E14" s="982">
        <f ca="1">TODAY()</f>
        <v>42865</v>
      </c>
      <c r="F14" s="983"/>
      <c r="G14" s="965" t="s">
        <v>5</v>
      </c>
      <c r="H14" s="966"/>
      <c r="I14" s="966"/>
      <c r="J14" s="966"/>
      <c r="K14" s="967">
        <v>95</v>
      </c>
      <c r="L14" s="968"/>
      <c r="M14" s="58"/>
      <c r="N14" s="59"/>
      <c r="O14" s="59"/>
      <c r="P14" s="457"/>
    </row>
    <row r="15" spans="2:170" ht="5.25" customHeight="1" x14ac:dyDescent="0.25">
      <c r="B15" s="965"/>
      <c r="C15" s="966"/>
      <c r="D15" s="966"/>
      <c r="E15" s="984"/>
      <c r="F15" s="983"/>
      <c r="G15" s="969"/>
      <c r="H15" s="970"/>
      <c r="I15" s="970"/>
      <c r="J15" s="970"/>
      <c r="K15" s="20"/>
      <c r="L15" s="21"/>
      <c r="M15" s="114"/>
      <c r="N15" s="112"/>
      <c r="O15" s="112"/>
      <c r="P15" s="457"/>
      <c r="Q15" s="59"/>
    </row>
    <row r="16" spans="2:170" ht="15.75" x14ac:dyDescent="0.25">
      <c r="B16" s="965"/>
      <c r="C16" s="966"/>
      <c r="D16" s="966"/>
      <c r="E16" s="984"/>
      <c r="F16" s="983"/>
      <c r="G16" s="965" t="s">
        <v>161</v>
      </c>
      <c r="H16" s="966"/>
      <c r="I16" s="966"/>
      <c r="J16" s="966"/>
      <c r="K16" s="1076" t="s">
        <v>258</v>
      </c>
      <c r="L16" s="1077"/>
      <c r="M16" s="1038" t="s">
        <v>6</v>
      </c>
      <c r="N16" s="1039"/>
      <c r="O16" s="980">
        <f>O214</f>
        <v>7.5844999999999985</v>
      </c>
      <c r="P16" s="981"/>
    </row>
    <row r="17" spans="2:17" ht="5.25" customHeight="1" x14ac:dyDescent="0.25">
      <c r="B17" s="1102"/>
      <c r="C17" s="1103"/>
      <c r="D17" s="1103"/>
      <c r="E17" s="966"/>
      <c r="F17" s="966"/>
      <c r="G17" s="969"/>
      <c r="H17" s="970"/>
      <c r="I17" s="970"/>
      <c r="J17" s="970"/>
      <c r="K17" s="20"/>
      <c r="L17" s="21"/>
      <c r="M17" s="1038"/>
      <c r="N17" s="1039"/>
      <c r="O17" s="980"/>
      <c r="P17" s="981"/>
    </row>
    <row r="18" spans="2:17" ht="15.75" customHeight="1" thickBot="1" x14ac:dyDescent="0.3">
      <c r="B18" s="1112"/>
      <c r="C18" s="1113"/>
      <c r="D18" s="1113"/>
      <c r="E18" s="974"/>
      <c r="F18" s="974"/>
      <c r="G18" s="1112" t="s">
        <v>266</v>
      </c>
      <c r="H18" s="1113"/>
      <c r="I18" s="1113"/>
      <c r="J18" s="1113"/>
      <c r="K18" s="1082" t="s">
        <v>258</v>
      </c>
      <c r="L18" s="1083"/>
      <c r="M18" s="1126"/>
      <c r="N18" s="1127"/>
      <c r="O18" s="1124"/>
      <c r="P18" s="1125"/>
    </row>
    <row r="19" spans="2:17" ht="101.25" customHeight="1" thickBot="1" x14ac:dyDescent="0.3">
      <c r="C19" s="630"/>
      <c r="D19" s="630"/>
      <c r="E19" s="630"/>
      <c r="F19" s="630"/>
      <c r="G19" s="630"/>
      <c r="H19" s="630"/>
      <c r="I19" s="630"/>
      <c r="J19" s="630"/>
      <c r="K19" s="630"/>
      <c r="L19" s="630"/>
      <c r="M19" s="630"/>
      <c r="N19" s="630"/>
      <c r="O19" s="630"/>
      <c r="P19" s="630"/>
      <c r="Q19" s="6"/>
    </row>
    <row r="20" spans="2:17" ht="29.25" customHeight="1" thickBot="1" x14ac:dyDescent="0.3">
      <c r="B20" s="1144" t="s">
        <v>8</v>
      </c>
      <c r="C20" s="1145"/>
      <c r="D20" s="1145"/>
      <c r="E20" s="1145"/>
      <c r="F20" s="1145"/>
      <c r="G20" s="1145"/>
      <c r="H20" s="1145"/>
      <c r="I20" s="1145"/>
      <c r="J20" s="1145"/>
      <c r="K20" s="1145"/>
      <c r="L20" s="1145"/>
      <c r="M20" s="1145"/>
      <c r="N20" s="1145"/>
      <c r="O20" s="1145"/>
      <c r="P20" s="1146"/>
    </row>
    <row r="21" spans="2:17" x14ac:dyDescent="0.25">
      <c r="B21" s="1110"/>
      <c r="C21" s="1111"/>
      <c r="D21" s="5"/>
      <c r="E21" s="1087" t="s">
        <v>13</v>
      </c>
      <c r="F21" s="1087"/>
      <c r="G21" s="5"/>
      <c r="H21" s="1087" t="s">
        <v>12</v>
      </c>
      <c r="I21" s="1088"/>
      <c r="J21" s="650"/>
      <c r="K21" s="650"/>
      <c r="L21" s="650"/>
      <c r="M21" s="650"/>
      <c r="N21" s="650"/>
      <c r="O21" s="650"/>
      <c r="P21" s="27"/>
    </row>
    <row r="22" spans="2:17" ht="5.25" customHeight="1" x14ac:dyDescent="0.25">
      <c r="B22" s="17"/>
      <c r="C22" s="642"/>
      <c r="D22" s="642"/>
      <c r="E22" s="642"/>
      <c r="F22" s="634"/>
      <c r="G22" s="634"/>
      <c r="H22" s="630"/>
      <c r="I22" s="10"/>
      <c r="J22" s="630"/>
      <c r="K22" s="20"/>
      <c r="L22" s="20"/>
      <c r="M22" s="22"/>
      <c r="N22" s="22"/>
      <c r="O22" s="22"/>
      <c r="P22" s="7"/>
    </row>
    <row r="23" spans="2:17" ht="16.5" hidden="1" customHeight="1" x14ac:dyDescent="0.25">
      <c r="B23" s="17"/>
      <c r="C23" s="642"/>
      <c r="D23" s="642"/>
      <c r="E23" s="642"/>
      <c r="F23" s="634"/>
      <c r="G23" s="634"/>
      <c r="H23" s="630"/>
      <c r="I23" s="10"/>
      <c r="J23" s="630"/>
      <c r="K23" s="20"/>
      <c r="L23" s="20"/>
      <c r="M23" s="22"/>
      <c r="N23" s="22"/>
      <c r="O23" s="22"/>
      <c r="P23" s="7"/>
    </row>
    <row r="24" spans="2:17" ht="16.5" hidden="1" customHeight="1" x14ac:dyDescent="0.25">
      <c r="B24" s="17"/>
      <c r="C24" s="642"/>
      <c r="D24" s="642"/>
      <c r="E24" s="642"/>
      <c r="F24" s="634"/>
      <c r="G24" s="634"/>
      <c r="H24" s="630"/>
      <c r="I24" s="10"/>
      <c r="J24" s="630"/>
      <c r="K24" s="20"/>
      <c r="L24" s="20"/>
      <c r="M24" s="22"/>
      <c r="N24" s="22"/>
      <c r="O24" s="22"/>
      <c r="P24" s="7"/>
    </row>
    <row r="25" spans="2:17" ht="16.5" hidden="1" customHeight="1" x14ac:dyDescent="0.25">
      <c r="B25" s="17"/>
      <c r="C25" s="642"/>
      <c r="D25" s="642"/>
      <c r="E25" s="642"/>
      <c r="F25" s="634"/>
      <c r="G25" s="634"/>
      <c r="H25" s="630"/>
      <c r="I25" s="10"/>
      <c r="J25" s="630"/>
      <c r="K25" s="20"/>
      <c r="L25" s="20"/>
      <c r="M25" s="22"/>
      <c r="N25" s="22"/>
      <c r="O25" s="22"/>
      <c r="P25" s="7"/>
    </row>
    <row r="26" spans="2:17" ht="17.25" customHeight="1" x14ac:dyDescent="0.25">
      <c r="B26" s="1099" t="s">
        <v>11</v>
      </c>
      <c r="C26" s="1093"/>
      <c r="D26" s="1093"/>
      <c r="E26" s="1084">
        <f>H68+H70+H72+H74+H76+H78+H80+H82+H84+H86+H88+H90+H92+H94+H96+H98+H100+H102</f>
        <v>2000</v>
      </c>
      <c r="F26" s="1084"/>
      <c r="G26" s="1"/>
      <c r="H26" s="1089">
        <f>IF(H59&gt;0,E26/H59,0)</f>
        <v>35.087719298245617</v>
      </c>
      <c r="I26" s="1090"/>
      <c r="J26" s="1099" t="s">
        <v>17</v>
      </c>
      <c r="K26" s="1093"/>
      <c r="L26" s="1093"/>
      <c r="M26" s="1098">
        <f>H59</f>
        <v>57</v>
      </c>
      <c r="N26" s="1098"/>
      <c r="O26" s="1098"/>
      <c r="P26" s="7"/>
    </row>
    <row r="27" spans="2:17" ht="17.25" customHeight="1" x14ac:dyDescent="0.25">
      <c r="B27" s="1099"/>
      <c r="C27" s="1093"/>
      <c r="D27" s="1093"/>
      <c r="E27" s="1095">
        <f>I68+I70+I72+I74+I76+I78+I80+I82+I84+I86+I88+I90+I92+I94+I96+I98+I100+I102</f>
        <v>5500</v>
      </c>
      <c r="F27" s="1095"/>
      <c r="G27" s="1"/>
      <c r="H27" s="1096">
        <f>IF(H59&gt;0,E27/H59,0)</f>
        <v>96.491228070175438</v>
      </c>
      <c r="I27" s="1097"/>
      <c r="J27" s="1099"/>
      <c r="K27" s="1093"/>
      <c r="L27" s="1093"/>
      <c r="M27" s="1098"/>
      <c r="N27" s="1098"/>
      <c r="O27" s="1098"/>
      <c r="P27" s="7"/>
    </row>
    <row r="28" spans="2:17" ht="5.25" customHeight="1" x14ac:dyDescent="0.25">
      <c r="B28" s="17"/>
      <c r="C28" s="642"/>
      <c r="D28" s="642"/>
      <c r="E28" s="642"/>
      <c r="F28" s="634"/>
      <c r="G28" s="634"/>
      <c r="H28" s="630"/>
      <c r="I28" s="10"/>
      <c r="J28" s="630"/>
      <c r="K28" s="20"/>
      <c r="L28" s="20"/>
      <c r="M28" s="22"/>
      <c r="N28" s="22"/>
      <c r="O28" s="22"/>
      <c r="P28" s="7"/>
    </row>
    <row r="29" spans="2:17" ht="17.25" x14ac:dyDescent="0.3">
      <c r="B29" s="1179" t="s">
        <v>10</v>
      </c>
      <c r="C29" s="1180"/>
      <c r="D29" s="1180"/>
      <c r="E29" s="1085">
        <f>H128+H126+H140</f>
        <v>0</v>
      </c>
      <c r="F29" s="1085"/>
      <c r="G29" s="6"/>
      <c r="H29" s="1091">
        <f>(E29/H59)</f>
        <v>0</v>
      </c>
      <c r="I29" s="1092"/>
      <c r="J29" s="1093" t="s">
        <v>15</v>
      </c>
      <c r="K29" s="1093"/>
      <c r="L29" s="1093"/>
      <c r="M29" s="973">
        <f>IF(I285&gt;0,K285/I285,0)</f>
        <v>5.4102118074023089</v>
      </c>
      <c r="N29" s="973"/>
      <c r="O29" s="973"/>
      <c r="P29" s="7"/>
    </row>
    <row r="30" spans="2:17" ht="5.25" customHeight="1" x14ac:dyDescent="0.25">
      <c r="B30" s="17"/>
      <c r="C30" s="642"/>
      <c r="D30" s="642"/>
      <c r="E30" s="642"/>
      <c r="F30" s="634"/>
      <c r="G30" s="634"/>
      <c r="H30" s="630"/>
      <c r="I30" s="10"/>
      <c r="J30" s="630"/>
      <c r="K30" s="20"/>
      <c r="L30" s="20"/>
      <c r="M30" s="22"/>
      <c r="N30" s="22"/>
      <c r="O30" s="22"/>
      <c r="P30" s="7"/>
    </row>
    <row r="31" spans="2:17" ht="17.25" x14ac:dyDescent="0.3">
      <c r="B31" s="1179" t="s">
        <v>9</v>
      </c>
      <c r="C31" s="1180"/>
      <c r="D31" s="1180"/>
      <c r="E31" s="1085">
        <f>H143+H147+H145</f>
        <v>0</v>
      </c>
      <c r="F31" s="1085"/>
      <c r="G31" s="6"/>
      <c r="H31" s="1091">
        <f>IF(H59&gt;0,E31/H59,0)</f>
        <v>0</v>
      </c>
      <c r="I31" s="1092"/>
      <c r="J31" s="1093" t="s">
        <v>16</v>
      </c>
      <c r="K31" s="1093"/>
      <c r="L31" s="1093"/>
      <c r="M31" s="962">
        <f>I352</f>
        <v>18</v>
      </c>
      <c r="N31" s="962"/>
      <c r="O31" s="962"/>
      <c r="P31" s="7"/>
    </row>
    <row r="32" spans="2:17" ht="5.25" customHeight="1" x14ac:dyDescent="0.25">
      <c r="B32" s="17"/>
      <c r="C32" s="642"/>
      <c r="D32" s="642"/>
      <c r="E32" s="642"/>
      <c r="F32" s="634"/>
      <c r="G32" s="634"/>
      <c r="H32" s="630"/>
      <c r="I32" s="10"/>
      <c r="J32" s="630"/>
      <c r="K32" s="20"/>
      <c r="L32" s="20"/>
      <c r="M32" s="22"/>
      <c r="N32" s="22"/>
      <c r="O32" s="22"/>
      <c r="P32" s="7"/>
    </row>
    <row r="33" spans="2:16" ht="18" thickBot="1" x14ac:dyDescent="0.35">
      <c r="B33" s="1177" t="s">
        <v>162</v>
      </c>
      <c r="C33" s="1178"/>
      <c r="D33" s="1178"/>
      <c r="E33" s="1086">
        <f>H150+H154+H160+H166</f>
        <v>1800</v>
      </c>
      <c r="F33" s="1086"/>
      <c r="G33" s="8"/>
      <c r="H33" s="1080">
        <f>IF(H59&gt;0,E33/H59,0)</f>
        <v>31.578947368421051</v>
      </c>
      <c r="I33" s="1081"/>
      <c r="J33" s="964" t="s">
        <v>14</v>
      </c>
      <c r="K33" s="964"/>
      <c r="L33" s="964"/>
      <c r="M33" s="963">
        <f>N352</f>
        <v>9439.2000000000007</v>
      </c>
      <c r="N33" s="963"/>
      <c r="O33" s="963"/>
      <c r="P33" s="9"/>
    </row>
    <row r="34" spans="2:16" ht="101.25" customHeight="1" thickBot="1" x14ac:dyDescent="0.3">
      <c r="C34" s="630"/>
      <c r="D34" s="630"/>
      <c r="E34" s="630"/>
      <c r="F34" s="630"/>
      <c r="G34" s="630"/>
      <c r="H34" s="630"/>
      <c r="I34" s="630"/>
      <c r="J34" s="630"/>
      <c r="K34" s="630"/>
      <c r="L34" s="630"/>
      <c r="M34" s="630"/>
      <c r="N34" s="630"/>
      <c r="O34" s="630"/>
      <c r="P34" s="630"/>
    </row>
    <row r="35" spans="2:16" ht="41.25" customHeight="1" thickBot="1" x14ac:dyDescent="0.3">
      <c r="B35" s="1106" t="s">
        <v>20</v>
      </c>
      <c r="C35" s="1107"/>
      <c r="D35" s="1107"/>
      <c r="E35" s="1107"/>
      <c r="F35" s="1107"/>
      <c r="G35" s="1107"/>
      <c r="H35" s="1107"/>
      <c r="I35" s="1108"/>
      <c r="J35" s="1144" t="s">
        <v>31</v>
      </c>
      <c r="K35" s="1145"/>
      <c r="L35" s="1145"/>
      <c r="M35" s="1145"/>
      <c r="N35" s="1145"/>
      <c r="O35" s="1145"/>
      <c r="P35" s="1146"/>
    </row>
    <row r="36" spans="2:16" ht="16.5" customHeight="1" x14ac:dyDescent="0.25">
      <c r="B36" s="1104" t="s">
        <v>23</v>
      </c>
      <c r="C36" s="1105"/>
      <c r="D36" s="1105"/>
      <c r="E36" s="1105"/>
      <c r="F36" s="1109">
        <f>IF(H59&gt;0,O229/(60*H59*K10),0)</f>
        <v>5.5035087719298241</v>
      </c>
      <c r="G36" s="1109"/>
      <c r="H36" s="15" t="s">
        <v>21</v>
      </c>
      <c r="I36" s="93">
        <f>IF(F36&gt;0,F36/($K$12),0)</f>
        <v>0.68793859649122802</v>
      </c>
      <c r="J36" s="54"/>
      <c r="K36" s="54"/>
      <c r="L36" s="54"/>
      <c r="M36" s="54"/>
      <c r="N36" s="54"/>
      <c r="O36" s="54"/>
      <c r="P36" s="67"/>
    </row>
    <row r="37" spans="2:16" ht="6" customHeight="1" x14ac:dyDescent="0.25">
      <c r="B37" s="17"/>
      <c r="C37" s="12"/>
      <c r="D37" s="12"/>
      <c r="E37" s="12"/>
      <c r="F37" s="13"/>
      <c r="G37" s="13"/>
      <c r="H37" s="11"/>
      <c r="I37" s="94"/>
      <c r="J37" s="30"/>
      <c r="K37" s="47"/>
      <c r="L37" s="47"/>
      <c r="M37" s="47"/>
      <c r="N37" s="47"/>
      <c r="O37" s="47"/>
      <c r="P37" s="71"/>
    </row>
    <row r="38" spans="2:16" ht="16.5" customHeight="1" x14ac:dyDescent="0.25">
      <c r="B38" s="971" t="s">
        <v>24</v>
      </c>
      <c r="C38" s="972"/>
      <c r="D38" s="972"/>
      <c r="E38" s="972"/>
      <c r="F38" s="975">
        <f>IF(H59&gt;0,O238/(60*H59*K10),0)</f>
        <v>0</v>
      </c>
      <c r="G38" s="975"/>
      <c r="H38" s="11" t="s">
        <v>21</v>
      </c>
      <c r="I38" s="94">
        <f t="shared" ref="I38:I48" si="0">IF(F38&gt;0,F38/($K$12),0)</f>
        <v>0</v>
      </c>
      <c r="J38" s="1163" t="s">
        <v>33</v>
      </c>
      <c r="K38" s="1163"/>
      <c r="L38" s="282">
        <f>H59</f>
        <v>57</v>
      </c>
      <c r="M38" s="1039" t="s">
        <v>325</v>
      </c>
      <c r="N38" s="1039"/>
      <c r="O38" s="954" t="str">
        <f>E10</f>
        <v>R+1</v>
      </c>
      <c r="P38" s="955"/>
    </row>
    <row r="39" spans="2:16" ht="6" customHeight="1" x14ac:dyDescent="0.25">
      <c r="B39" s="17"/>
      <c r="C39" s="12"/>
      <c r="D39" s="12"/>
      <c r="E39" s="12"/>
      <c r="F39" s="13"/>
      <c r="G39" s="13"/>
      <c r="H39" s="11"/>
      <c r="I39" s="94"/>
      <c r="J39" s="30"/>
      <c r="K39" s="30"/>
      <c r="L39" s="1"/>
      <c r="M39" s="1"/>
      <c r="N39" s="1"/>
      <c r="O39" s="3"/>
      <c r="P39" s="71"/>
    </row>
    <row r="40" spans="2:16" ht="16.5" customHeight="1" x14ac:dyDescent="0.25">
      <c r="B40" s="971" t="s">
        <v>25</v>
      </c>
      <c r="C40" s="972"/>
      <c r="D40" s="972"/>
      <c r="E40" s="972"/>
      <c r="F40" s="975">
        <f>IF(H59&gt;0,O257/(60*H59*K10),0)</f>
        <v>1.0176578947368422</v>
      </c>
      <c r="G40" s="975"/>
      <c r="H40" s="11" t="s">
        <v>21</v>
      </c>
      <c r="I40" s="94">
        <f t="shared" si="0"/>
        <v>0.12720723684210528</v>
      </c>
      <c r="J40" s="91"/>
      <c r="K40" s="14"/>
      <c r="L40" s="1"/>
      <c r="M40" s="1"/>
      <c r="N40" s="1"/>
      <c r="O40" s="3"/>
      <c r="P40" s="16"/>
    </row>
    <row r="41" spans="2:16" ht="6" customHeight="1" x14ac:dyDescent="0.25">
      <c r="B41" s="17"/>
      <c r="C41" s="12"/>
      <c r="D41" s="12"/>
      <c r="E41" s="12"/>
      <c r="F41" s="13"/>
      <c r="G41" s="13"/>
      <c r="H41" s="11"/>
      <c r="I41" s="94"/>
      <c r="J41" s="30"/>
      <c r="K41" s="29"/>
      <c r="L41" s="1"/>
      <c r="M41" s="1"/>
      <c r="N41" s="1"/>
      <c r="O41" s="3"/>
      <c r="P41" s="71"/>
    </row>
    <row r="42" spans="2:16" ht="16.5" customHeight="1" thickBot="1" x14ac:dyDescent="0.3">
      <c r="B42" s="971" t="s">
        <v>26</v>
      </c>
      <c r="C42" s="972"/>
      <c r="D42" s="972"/>
      <c r="E42" s="972"/>
      <c r="F42" s="975">
        <f>IF(H59&gt;0,O264/(60*H59*K10),0)</f>
        <v>0</v>
      </c>
      <c r="G42" s="975"/>
      <c r="H42" s="11" t="s">
        <v>21</v>
      </c>
      <c r="I42" s="94">
        <f t="shared" si="0"/>
        <v>0</v>
      </c>
      <c r="J42" s="92"/>
      <c r="K42" s="23"/>
      <c r="L42" s="24"/>
      <c r="M42" s="24"/>
      <c r="N42" s="24"/>
      <c r="O42" s="25"/>
      <c r="P42" s="26"/>
    </row>
    <row r="43" spans="2:16" ht="6" customHeight="1" x14ac:dyDescent="0.25">
      <c r="B43" s="17"/>
      <c r="C43" s="12"/>
      <c r="D43" s="12"/>
      <c r="E43" s="12"/>
      <c r="F43" s="13"/>
      <c r="G43" s="13"/>
      <c r="H43" s="11"/>
      <c r="I43" s="94"/>
      <c r="J43" s="1106" t="s">
        <v>32</v>
      </c>
      <c r="K43" s="1107"/>
      <c r="L43" s="1107"/>
      <c r="M43" s="1107"/>
      <c r="N43" s="1107"/>
      <c r="O43" s="1107"/>
      <c r="P43" s="1108"/>
    </row>
    <row r="44" spans="2:16" ht="16.5" customHeight="1" thickBot="1" x14ac:dyDescent="0.3">
      <c r="B44" s="971" t="s">
        <v>27</v>
      </c>
      <c r="C44" s="972"/>
      <c r="D44" s="972"/>
      <c r="E44" s="972"/>
      <c r="F44" s="975">
        <f>IF(H59&gt;0,O271/(60*H59*K10),0)</f>
        <v>0</v>
      </c>
      <c r="G44" s="975"/>
      <c r="H44" s="11" t="s">
        <v>21</v>
      </c>
      <c r="I44" s="94">
        <f t="shared" si="0"/>
        <v>0</v>
      </c>
      <c r="J44" s="1160"/>
      <c r="K44" s="1161"/>
      <c r="L44" s="1161"/>
      <c r="M44" s="1161"/>
      <c r="N44" s="1161"/>
      <c r="O44" s="1161"/>
      <c r="P44" s="1162"/>
    </row>
    <row r="45" spans="2:16" ht="6" customHeight="1" x14ac:dyDescent="0.25">
      <c r="B45" s="17"/>
      <c r="C45" s="12"/>
      <c r="D45" s="12"/>
      <c r="E45" s="12"/>
      <c r="F45" s="13"/>
      <c r="G45" s="13"/>
      <c r="H45" s="11"/>
      <c r="I45" s="94"/>
      <c r="J45" s="163"/>
      <c r="K45" s="30"/>
      <c r="L45" s="30"/>
      <c r="M45" s="30"/>
      <c r="N45" s="30"/>
      <c r="O45" s="30"/>
      <c r="P45" s="71"/>
    </row>
    <row r="46" spans="2:16" ht="16.5" customHeight="1" x14ac:dyDescent="0.25">
      <c r="B46" s="971" t="s">
        <v>28</v>
      </c>
      <c r="C46" s="972"/>
      <c r="D46" s="972"/>
      <c r="E46" s="972"/>
      <c r="F46" s="975">
        <f>IF(H59&gt;0,O279/(60*H59*K10),0)</f>
        <v>0</v>
      </c>
      <c r="G46" s="975"/>
      <c r="H46" s="11" t="s">
        <v>21</v>
      </c>
      <c r="I46" s="94">
        <f t="shared" si="0"/>
        <v>0</v>
      </c>
      <c r="J46" s="1158" t="s">
        <v>34</v>
      </c>
      <c r="K46" s="1159"/>
      <c r="L46" s="1159"/>
      <c r="M46" s="1159"/>
      <c r="N46" s="1159"/>
      <c r="O46" s="112"/>
      <c r="P46" s="308"/>
    </row>
    <row r="47" spans="2:16" ht="6" customHeight="1" x14ac:dyDescent="0.25">
      <c r="B47" s="17"/>
      <c r="C47" s="12"/>
      <c r="D47" s="12"/>
      <c r="E47" s="12"/>
      <c r="F47" s="13"/>
      <c r="G47" s="13"/>
      <c r="H47" s="11"/>
      <c r="I47" s="94"/>
      <c r="J47" s="1158"/>
      <c r="K47" s="1159"/>
      <c r="L47" s="1159"/>
      <c r="M47" s="1159"/>
      <c r="N47" s="1159"/>
      <c r="O47" s="6"/>
      <c r="P47" s="71"/>
    </row>
    <row r="48" spans="2:16" ht="16.5" customHeight="1" x14ac:dyDescent="0.25">
      <c r="B48" s="971" t="s">
        <v>29</v>
      </c>
      <c r="C48" s="972"/>
      <c r="D48" s="972"/>
      <c r="E48" s="972"/>
      <c r="F48" s="975">
        <f>IF(H59&gt;0,O284/(60*H59*K10),0)</f>
        <v>1.0633333333333332</v>
      </c>
      <c r="G48" s="975"/>
      <c r="H48" s="11" t="s">
        <v>21</v>
      </c>
      <c r="I48" s="94">
        <f t="shared" si="0"/>
        <v>0.13291666666666666</v>
      </c>
      <c r="J48" s="1158"/>
      <c r="K48" s="1159"/>
      <c r="L48" s="1159"/>
      <c r="M48" s="1159"/>
      <c r="N48" s="1159"/>
      <c r="O48" s="159">
        <f>IF(H59&gt;0,ROUND((H59*(1+(H61/100))+0.495),0),0)</f>
        <v>66</v>
      </c>
      <c r="P48" s="2" t="s">
        <v>35</v>
      </c>
    </row>
    <row r="49" spans="2:19" ht="5.25" customHeight="1" thickBot="1" x14ac:dyDescent="0.3">
      <c r="B49" s="17"/>
      <c r="C49" s="6"/>
      <c r="D49" s="6"/>
      <c r="E49" s="6"/>
      <c r="F49" s="6"/>
      <c r="G49" s="6"/>
      <c r="H49" s="11"/>
      <c r="I49" s="94"/>
      <c r="J49" s="17"/>
      <c r="K49" s="6"/>
      <c r="L49" s="6"/>
      <c r="M49" s="6"/>
      <c r="N49" s="6"/>
      <c r="O49" s="6"/>
      <c r="P49" s="7"/>
    </row>
    <row r="50" spans="2:19" ht="15.75" thickBot="1" x14ac:dyDescent="0.3">
      <c r="B50" s="985"/>
      <c r="C50" s="986"/>
      <c r="D50" s="958" t="s">
        <v>22</v>
      </c>
      <c r="E50" s="959"/>
      <c r="F50" s="956">
        <f>SUM(F36:G48)</f>
        <v>7.5844999999999994</v>
      </c>
      <c r="G50" s="957"/>
      <c r="H50" s="11" t="s">
        <v>21</v>
      </c>
      <c r="I50" s="94">
        <f>IF(F50&gt;0,F50/($K$12),0)</f>
        <v>0.94806249999999992</v>
      </c>
      <c r="J50" s="17"/>
      <c r="K50" s="6"/>
      <c r="L50" s="1039" t="s">
        <v>36</v>
      </c>
      <c r="M50" s="1039"/>
      <c r="N50" s="1039"/>
      <c r="O50" s="1174">
        <f>IF(H59&gt;0,((O48/H59)-1)*100,0)</f>
        <v>15.789473684210531</v>
      </c>
      <c r="P50" s="1139" t="s">
        <v>37</v>
      </c>
      <c r="Q50" s="311"/>
      <c r="R50" s="1174"/>
    </row>
    <row r="51" spans="2:19" ht="5.25" customHeight="1" x14ac:dyDescent="0.25">
      <c r="B51" s="17"/>
      <c r="C51" s="6"/>
      <c r="D51" s="6"/>
      <c r="E51" s="6"/>
      <c r="F51" s="6"/>
      <c r="G51" s="6"/>
      <c r="H51" s="11"/>
      <c r="I51" s="94"/>
      <c r="J51" s="17"/>
      <c r="K51" s="6"/>
      <c r="L51" s="1039"/>
      <c r="M51" s="1039"/>
      <c r="N51" s="1039"/>
      <c r="O51" s="1175"/>
      <c r="P51" s="1139"/>
      <c r="R51" s="1175"/>
    </row>
    <row r="52" spans="2:19" ht="20.25" customHeight="1" thickBot="1" x14ac:dyDescent="0.3">
      <c r="B52" s="1182" t="s">
        <v>30</v>
      </c>
      <c r="C52" s="1183"/>
      <c r="D52" s="1183"/>
      <c r="E52" s="1183"/>
      <c r="F52" s="1181">
        <f>IF(H59&gt;0,K12-F50,0)</f>
        <v>0.41550000000000065</v>
      </c>
      <c r="G52" s="1181"/>
      <c r="H52" s="18" t="s">
        <v>21</v>
      </c>
      <c r="I52" s="95">
        <f>F52/($K$12)</f>
        <v>5.1937500000000081E-2</v>
      </c>
      <c r="J52" s="19"/>
      <c r="K52" s="8"/>
      <c r="L52" s="8"/>
      <c r="M52" s="8"/>
      <c r="N52" s="8"/>
      <c r="O52" s="8"/>
      <c r="P52" s="9"/>
    </row>
    <row r="53" spans="2:19" ht="100.5" customHeight="1" thickBot="1" x14ac:dyDescent="0.3">
      <c r="C53" s="630"/>
      <c r="D53" s="630"/>
      <c r="E53" s="630"/>
      <c r="F53" s="630"/>
      <c r="G53" s="630"/>
      <c r="H53" s="630"/>
      <c r="I53" s="630"/>
      <c r="J53" s="630"/>
      <c r="K53" s="630"/>
      <c r="L53" s="630"/>
      <c r="M53" s="630"/>
      <c r="N53" s="630"/>
      <c r="O53" s="630"/>
      <c r="P53" s="630"/>
    </row>
    <row r="54" spans="2:19" ht="33.75" customHeight="1" thickBot="1" x14ac:dyDescent="0.3">
      <c r="B54" s="1106" t="s">
        <v>160</v>
      </c>
      <c r="C54" s="1107"/>
      <c r="D54" s="1107"/>
      <c r="E54" s="1107"/>
      <c r="F54" s="1107"/>
      <c r="G54" s="1107"/>
      <c r="H54" s="1107"/>
      <c r="I54" s="1107"/>
      <c r="J54" s="1107"/>
      <c r="K54" s="1107"/>
      <c r="L54" s="1107"/>
      <c r="M54" s="1107"/>
      <c r="N54" s="1107"/>
      <c r="O54" s="1107"/>
      <c r="P54" s="1108"/>
    </row>
    <row r="55" spans="2:19" x14ac:dyDescent="0.25">
      <c r="B55" s="66"/>
      <c r="C55" s="650"/>
      <c r="D55" s="650"/>
      <c r="E55" s="1176"/>
      <c r="F55" s="1176"/>
      <c r="G55" s="650"/>
      <c r="H55" s="1176"/>
      <c r="I55" s="1176"/>
      <c r="J55" s="650"/>
      <c r="K55" s="650"/>
      <c r="L55" s="650"/>
      <c r="M55" s="650"/>
      <c r="N55" s="650"/>
      <c r="O55" s="650"/>
      <c r="P55" s="27"/>
    </row>
    <row r="56" spans="2:19" ht="15.75" thickBot="1" x14ac:dyDescent="0.3">
      <c r="B56" s="17"/>
      <c r="C56" s="630"/>
      <c r="D56" s="630"/>
      <c r="E56" s="331"/>
      <c r="F56" s="331"/>
      <c r="G56" s="630"/>
      <c r="H56" s="331"/>
      <c r="I56" s="331"/>
      <c r="J56" s="630"/>
      <c r="K56" s="630"/>
      <c r="L56" s="630"/>
      <c r="M56" s="630"/>
      <c r="N56" s="630"/>
      <c r="O56" s="630"/>
      <c r="P56" s="10"/>
    </row>
    <row r="57" spans="2:19" ht="19.5" thickBot="1" x14ac:dyDescent="0.3">
      <c r="B57" s="17"/>
      <c r="C57" s="630"/>
      <c r="D57" s="630"/>
      <c r="E57" s="1166" t="s">
        <v>267</v>
      </c>
      <c r="F57" s="1166"/>
      <c r="G57" s="1166"/>
      <c r="H57" s="332">
        <f>IF(N285&gt;0,ROUNDUP(N285,0),0)</f>
        <v>57</v>
      </c>
      <c r="I57" s="324" t="s">
        <v>35</v>
      </c>
      <c r="J57" s="630"/>
      <c r="K57" s="630"/>
      <c r="L57" s="630"/>
      <c r="M57" s="630"/>
      <c r="N57" s="630"/>
      <c r="O57" s="630"/>
      <c r="P57" s="10"/>
    </row>
    <row r="58" spans="2:19" ht="12" customHeight="1" thickBot="1" x14ac:dyDescent="0.3">
      <c r="B58" s="17"/>
      <c r="C58" s="6"/>
      <c r="D58" s="6"/>
      <c r="E58" s="6"/>
      <c r="F58" s="6"/>
      <c r="G58" s="29"/>
      <c r="H58" s="30"/>
      <c r="I58" s="30"/>
      <c r="J58" s="30"/>
      <c r="K58" s="325"/>
      <c r="L58" s="325"/>
      <c r="M58" s="325"/>
      <c r="N58" s="6"/>
      <c r="O58" s="6"/>
      <c r="P58" s="7"/>
      <c r="Q58" s="3"/>
      <c r="S58" s="629"/>
    </row>
    <row r="59" spans="2:19" ht="24.75" customHeight="1" thickBot="1" x14ac:dyDescent="0.3">
      <c r="B59" s="17"/>
      <c r="C59" s="6"/>
      <c r="D59" s="6"/>
      <c r="E59" s="1166" t="s">
        <v>268</v>
      </c>
      <c r="F59" s="1166"/>
      <c r="G59" s="1166"/>
      <c r="H59" s="333">
        <f>IF(K10&gt;0,IF((H57/K10)-TRUNC(H57/K10)=0,TRUNC(H57/K10),TRUNC(H57/K10)+1),0)</f>
        <v>57</v>
      </c>
      <c r="I59" s="324" t="s">
        <v>19</v>
      </c>
      <c r="J59" s="323">
        <f>IF(K10&gt;0,(ROUNDUP((I352/K10),0)),0)</f>
        <v>18</v>
      </c>
      <c r="K59" s="325" t="s">
        <v>501</v>
      </c>
      <c r="L59" s="325"/>
      <c r="M59" s="325"/>
      <c r="N59" s="323">
        <f>H292</f>
        <v>2</v>
      </c>
      <c r="O59" s="325" t="s">
        <v>502</v>
      </c>
      <c r="P59" s="7"/>
      <c r="Q59" s="3" t="s">
        <v>18</v>
      </c>
      <c r="R59" s="312">
        <v>57</v>
      </c>
      <c r="S59" s="629" t="s">
        <v>35</v>
      </c>
    </row>
    <row r="60" spans="2:19" ht="11.25" customHeight="1" x14ac:dyDescent="0.25">
      <c r="B60" s="17"/>
      <c r="C60" s="6"/>
      <c r="D60" s="6"/>
      <c r="E60" s="6"/>
      <c r="F60" s="6"/>
      <c r="G60" s="29"/>
      <c r="H60" s="30"/>
      <c r="I60" s="30"/>
      <c r="J60" s="30"/>
      <c r="K60" s="30"/>
      <c r="L60" s="30"/>
      <c r="M60" s="6"/>
      <c r="N60" s="6"/>
      <c r="O60" s="6"/>
      <c r="P60" s="7"/>
    </row>
    <row r="61" spans="2:19" ht="18.75" x14ac:dyDescent="0.25">
      <c r="B61" s="17"/>
      <c r="C61" s="6"/>
      <c r="D61" s="6"/>
      <c r="E61" s="1167" t="s">
        <v>263</v>
      </c>
      <c r="F61" s="1167"/>
      <c r="G61" s="1167"/>
      <c r="H61" s="327">
        <v>15</v>
      </c>
      <c r="I61" s="324" t="s">
        <v>264</v>
      </c>
      <c r="J61" s="30"/>
      <c r="K61" s="30"/>
      <c r="L61" s="30"/>
      <c r="M61" s="6"/>
      <c r="N61" s="6"/>
      <c r="O61" s="6"/>
      <c r="P61" s="7"/>
    </row>
    <row r="62" spans="2:19" ht="23.25" customHeight="1" thickBot="1" x14ac:dyDescent="0.3">
      <c r="B62" s="19"/>
      <c r="C62" s="8"/>
      <c r="D62" s="8"/>
      <c r="E62" s="8"/>
      <c r="F62" s="326"/>
      <c r="G62" s="326"/>
      <c r="H62" s="31"/>
      <c r="I62" s="31"/>
      <c r="J62" s="31"/>
      <c r="K62" s="31"/>
      <c r="L62" s="31"/>
      <c r="M62" s="8"/>
      <c r="N62" s="8"/>
      <c r="O62" s="8"/>
      <c r="P62" s="9"/>
    </row>
    <row r="64" spans="2:19" ht="15.75" thickBot="1" x14ac:dyDescent="0.3"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5" spans="2:24" ht="21.75" customHeight="1" thickBot="1" x14ac:dyDescent="0.3">
      <c r="B65" s="886" t="str">
        <f>E10</f>
        <v>R+1</v>
      </c>
      <c r="C65" s="887"/>
      <c r="D65" s="887"/>
      <c r="E65" s="887"/>
      <c r="F65" s="887"/>
      <c r="G65" s="888"/>
      <c r="H65" s="889" t="str">
        <f>G6</f>
        <v xml:space="preserve">17001 - </v>
      </c>
      <c r="I65" s="890"/>
      <c r="J65" s="891" t="str">
        <f>I6</f>
        <v>Test</v>
      </c>
      <c r="K65" s="891"/>
      <c r="L65" s="891"/>
      <c r="M65" s="891"/>
      <c r="N65" s="892"/>
      <c r="O65" s="103" t="s">
        <v>7</v>
      </c>
      <c r="P65" s="104">
        <f ca="1">E14</f>
        <v>42865</v>
      </c>
    </row>
    <row r="66" spans="2:24" ht="14.25" customHeight="1" thickBot="1" x14ac:dyDescent="0.3">
      <c r="B66" s="1149" t="s">
        <v>46</v>
      </c>
      <c r="C66" s="1150"/>
      <c r="D66" s="1150"/>
      <c r="E66" s="1150"/>
      <c r="F66" s="1150"/>
      <c r="G66" s="1150"/>
      <c r="H66" s="1149" t="s">
        <v>39</v>
      </c>
      <c r="I66" s="1150"/>
      <c r="J66" s="1151"/>
      <c r="K66" s="1156" t="s">
        <v>38</v>
      </c>
      <c r="L66" s="1156"/>
      <c r="M66" s="1156"/>
      <c r="N66" s="1157"/>
      <c r="O66" s="1149" t="s">
        <v>45</v>
      </c>
      <c r="P66" s="1151"/>
      <c r="Q66" s="950" t="s">
        <v>211</v>
      </c>
      <c r="T66" s="947" t="s">
        <v>332</v>
      </c>
      <c r="U66" s="948"/>
      <c r="V66" s="949"/>
      <c r="X66" s="945" t="s">
        <v>469</v>
      </c>
    </row>
    <row r="67" spans="2:24" ht="15.75" customHeight="1" thickBot="1" x14ac:dyDescent="0.3">
      <c r="B67" s="1152"/>
      <c r="C67" s="1153"/>
      <c r="D67" s="1153"/>
      <c r="E67" s="1153"/>
      <c r="F67" s="1153"/>
      <c r="G67" s="1153"/>
      <c r="H67" s="1152"/>
      <c r="I67" s="1153"/>
      <c r="J67" s="1154"/>
      <c r="K67" s="633" t="s">
        <v>40</v>
      </c>
      <c r="L67" s="34" t="s">
        <v>41</v>
      </c>
      <c r="M67" s="1164" t="s">
        <v>42</v>
      </c>
      <c r="N67" s="1165"/>
      <c r="O67" s="1152"/>
      <c r="P67" s="1154"/>
      <c r="Q67" s="951"/>
      <c r="T67" s="451" t="s">
        <v>333</v>
      </c>
      <c r="U67" s="452" t="s">
        <v>334</v>
      </c>
      <c r="V67" s="452" t="s">
        <v>335</v>
      </c>
      <c r="X67" s="946"/>
    </row>
    <row r="68" spans="2:24" ht="14.1" customHeight="1" x14ac:dyDescent="0.25">
      <c r="B68" s="1117" t="s">
        <v>175</v>
      </c>
      <c r="C68" s="1114" t="s">
        <v>310</v>
      </c>
      <c r="D68" s="369" t="s">
        <v>186</v>
      </c>
      <c r="E68" s="369"/>
      <c r="F68" s="369"/>
      <c r="G68" s="99"/>
      <c r="H68" s="458">
        <v>2000</v>
      </c>
      <c r="I68" s="409">
        <v>5500</v>
      </c>
      <c r="J68" s="478">
        <v>600</v>
      </c>
      <c r="K68" s="152" t="s">
        <v>43</v>
      </c>
      <c r="L68" s="635">
        <v>0.9</v>
      </c>
      <c r="M68" s="899"/>
      <c r="N68" s="900"/>
      <c r="O68" s="432">
        <f>IF(H68&gt;0,ROUND((H68/$H$59)+0.495,1),0)</f>
        <v>35.6</v>
      </c>
      <c r="P68" s="433">
        <f>IF(I68&gt;0,ROUND((I68/$H$59)+0.495,1),0)</f>
        <v>97</v>
      </c>
      <c r="Q68" s="233">
        <f>IF(M68=0,L68,M68)</f>
        <v>0.9</v>
      </c>
      <c r="T68" s="445" t="s">
        <v>186</v>
      </c>
      <c r="U68" s="454">
        <v>1</v>
      </c>
      <c r="V68" s="454">
        <v>1</v>
      </c>
      <c r="X68" s="504">
        <f>IF(H68&gt;0,(J68/I68)*100,0)</f>
        <v>10.909090909090908</v>
      </c>
    </row>
    <row r="69" spans="2:24" ht="9.9499999999999993" customHeight="1" x14ac:dyDescent="0.25">
      <c r="B69" s="1118"/>
      <c r="C69" s="1115"/>
      <c r="D69" s="371"/>
      <c r="E69" s="371"/>
      <c r="F69" s="657"/>
      <c r="G69" s="32"/>
      <c r="H69" s="410"/>
      <c r="I69" s="411"/>
      <c r="J69" s="214"/>
      <c r="K69" s="153"/>
      <c r="L69" s="635"/>
      <c r="M69" s="899"/>
      <c r="N69" s="900"/>
      <c r="O69" s="631"/>
      <c r="P69" s="632"/>
      <c r="T69" s="446"/>
      <c r="U69" s="455"/>
      <c r="V69" s="455"/>
      <c r="X69" s="505"/>
    </row>
    <row r="70" spans="2:24" ht="14.1" customHeight="1" x14ac:dyDescent="0.25">
      <c r="B70" s="1118"/>
      <c r="C70" s="1115"/>
      <c r="D70" s="207" t="s">
        <v>187</v>
      </c>
      <c r="E70" s="207"/>
      <c r="F70" s="207"/>
      <c r="G70" s="98"/>
      <c r="H70" s="413">
        <v>0</v>
      </c>
      <c r="I70" s="414">
        <v>0</v>
      </c>
      <c r="J70" s="479">
        <v>0</v>
      </c>
      <c r="K70" s="153" t="s">
        <v>43</v>
      </c>
      <c r="L70" s="635">
        <v>1.2</v>
      </c>
      <c r="M70" s="899"/>
      <c r="N70" s="900"/>
      <c r="O70" s="432">
        <f>IF(H70&gt;0,ROUND((H70/$H$59)+0.495,1),0)</f>
        <v>0</v>
      </c>
      <c r="P70" s="433">
        <f>IF(I70&gt;0,ROUND((I70/$H$59)+0.495,1),0)</f>
        <v>0</v>
      </c>
      <c r="Q70" s="233">
        <f>IF(M70=0,L70,M70)</f>
        <v>1.2</v>
      </c>
      <c r="T70" s="447" t="s">
        <v>187</v>
      </c>
      <c r="U70" s="455">
        <v>2</v>
      </c>
      <c r="V70" s="455">
        <v>2</v>
      </c>
      <c r="X70" s="505">
        <f t="shared" ref="X70:X102" si="1">IF(H70&gt;0,(J70/I70)*100,0)</f>
        <v>0</v>
      </c>
    </row>
    <row r="71" spans="2:24" ht="9.9499999999999993" customHeight="1" x14ac:dyDescent="0.25">
      <c r="B71" s="1118"/>
      <c r="C71" s="1115"/>
      <c r="D71" s="373" t="s">
        <v>44</v>
      </c>
      <c r="E71" s="373"/>
      <c r="F71" s="657"/>
      <c r="G71" s="32"/>
      <c r="H71" s="410"/>
      <c r="I71" s="411"/>
      <c r="J71" s="214"/>
      <c r="K71" s="153"/>
      <c r="L71" s="635"/>
      <c r="M71" s="899"/>
      <c r="N71" s="900"/>
      <c r="O71" s="631"/>
      <c r="P71" s="632"/>
      <c r="T71" s="448"/>
      <c r="U71" s="455"/>
      <c r="V71" s="455"/>
      <c r="X71" s="505"/>
    </row>
    <row r="72" spans="2:24" ht="14.1" customHeight="1" x14ac:dyDescent="0.25">
      <c r="B72" s="1118"/>
      <c r="C72" s="1115"/>
      <c r="D72" s="207" t="s">
        <v>188</v>
      </c>
      <c r="E72" s="207"/>
      <c r="F72" s="207"/>
      <c r="G72" s="98"/>
      <c r="H72" s="413">
        <v>0</v>
      </c>
      <c r="I72" s="414">
        <v>0</v>
      </c>
      <c r="J72" s="479">
        <v>0</v>
      </c>
      <c r="K72" s="153" t="s">
        <v>43</v>
      </c>
      <c r="L72" s="635">
        <v>1.2</v>
      </c>
      <c r="M72" s="899"/>
      <c r="N72" s="900"/>
      <c r="O72" s="432">
        <f>IF(H72&gt;0,ROUND((H72/$H$59)+0.495,1),0)</f>
        <v>0</v>
      </c>
      <c r="P72" s="433">
        <f>IF(I72&gt;0,ROUND((I72/$H$59)+0.495,1),0)</f>
        <v>0</v>
      </c>
      <c r="Q72" s="233">
        <f>IF(M72=0,L72,M72)</f>
        <v>1.2</v>
      </c>
      <c r="T72" s="447" t="s">
        <v>188</v>
      </c>
      <c r="U72" s="455">
        <v>2.5</v>
      </c>
      <c r="V72" s="455">
        <v>2.5</v>
      </c>
      <c r="X72" s="505">
        <f t="shared" si="1"/>
        <v>0</v>
      </c>
    </row>
    <row r="73" spans="2:24" ht="9.9499999999999993" customHeight="1" x14ac:dyDescent="0.25">
      <c r="B73" s="1118"/>
      <c r="C73" s="1115"/>
      <c r="D73" s="371"/>
      <c r="E73" s="371"/>
      <c r="F73" s="30"/>
      <c r="G73" s="32"/>
      <c r="H73" s="410"/>
      <c r="I73" s="411"/>
      <c r="J73" s="214"/>
      <c r="K73" s="153"/>
      <c r="L73" s="635"/>
      <c r="M73" s="899"/>
      <c r="N73" s="900"/>
      <c r="O73" s="919"/>
      <c r="P73" s="1130"/>
      <c r="T73" s="446"/>
      <c r="U73" s="455"/>
      <c r="V73" s="455"/>
      <c r="X73" s="505"/>
    </row>
    <row r="74" spans="2:24" ht="14.1" customHeight="1" x14ac:dyDescent="0.25">
      <c r="B74" s="1118"/>
      <c r="C74" s="1115"/>
      <c r="D74" s="207" t="s">
        <v>189</v>
      </c>
      <c r="E74" s="207"/>
      <c r="F74" s="207"/>
      <c r="G74" s="98"/>
      <c r="H74" s="413">
        <v>0</v>
      </c>
      <c r="I74" s="414">
        <v>0</v>
      </c>
      <c r="J74" s="479">
        <v>0</v>
      </c>
      <c r="K74" s="153" t="s">
        <v>43</v>
      </c>
      <c r="L74" s="635">
        <v>1.4</v>
      </c>
      <c r="M74" s="899"/>
      <c r="N74" s="900"/>
      <c r="O74" s="432">
        <f>IF(H74&gt;0,ROUND((H74/$H$59)+0.495,1),0)</f>
        <v>0</v>
      </c>
      <c r="P74" s="433">
        <f>IF(I74&gt;0,ROUND((I74/$H$59)+0.495,1),0)</f>
        <v>0</v>
      </c>
      <c r="Q74" s="233">
        <f>IF(M74=0,L74,M74)</f>
        <v>1.4</v>
      </c>
      <c r="T74" s="447" t="s">
        <v>189</v>
      </c>
      <c r="U74" s="455">
        <v>2.5</v>
      </c>
      <c r="V74" s="455">
        <v>2.5</v>
      </c>
      <c r="X74" s="505">
        <f t="shared" si="1"/>
        <v>0</v>
      </c>
    </row>
    <row r="75" spans="2:24" ht="9.9499999999999993" customHeight="1" x14ac:dyDescent="0.25">
      <c r="B75" s="1118"/>
      <c r="C75" s="1115"/>
      <c r="D75" s="373" t="s">
        <v>44</v>
      </c>
      <c r="E75" s="373"/>
      <c r="F75" s="30"/>
      <c r="G75" s="32"/>
      <c r="H75" s="410"/>
      <c r="I75" s="411"/>
      <c r="J75" s="214"/>
      <c r="K75" s="153"/>
      <c r="L75" s="635"/>
      <c r="M75" s="899"/>
      <c r="N75" s="900"/>
      <c r="O75" s="919"/>
      <c r="P75" s="1130"/>
      <c r="T75" s="448"/>
      <c r="U75" s="455"/>
      <c r="V75" s="455"/>
      <c r="X75" s="505"/>
    </row>
    <row r="76" spans="2:24" ht="14.1" customHeight="1" x14ac:dyDescent="0.25">
      <c r="B76" s="1118"/>
      <c r="C76" s="1115"/>
      <c r="D76" s="207" t="s">
        <v>190</v>
      </c>
      <c r="E76" s="207"/>
      <c r="F76" s="207"/>
      <c r="G76" s="98"/>
      <c r="H76" s="413">
        <v>0</v>
      </c>
      <c r="I76" s="414">
        <v>0</v>
      </c>
      <c r="J76" s="479">
        <v>0</v>
      </c>
      <c r="K76" s="153" t="s">
        <v>43</v>
      </c>
      <c r="L76" s="635">
        <v>1.5</v>
      </c>
      <c r="M76" s="899"/>
      <c r="N76" s="900"/>
      <c r="O76" s="432">
        <f>IF(H76&gt;0,ROUND((H76/$H$59)+0.495,1),0)</f>
        <v>0</v>
      </c>
      <c r="P76" s="433">
        <f>IF(I76&gt;0,ROUND((I76/$H$59)+0.495,1),0)</f>
        <v>0</v>
      </c>
      <c r="Q76" s="233">
        <f>IF(M76=0,L76,M76)</f>
        <v>1.5</v>
      </c>
      <c r="T76" s="447" t="s">
        <v>190</v>
      </c>
      <c r="U76" s="455">
        <v>1</v>
      </c>
      <c r="V76" s="455">
        <v>1</v>
      </c>
      <c r="X76" s="505">
        <f t="shared" si="1"/>
        <v>0</v>
      </c>
    </row>
    <row r="77" spans="2:24" ht="9.9499999999999993" customHeight="1" x14ac:dyDescent="0.25">
      <c r="B77" s="1118"/>
      <c r="C77" s="1115"/>
      <c r="D77" s="371"/>
      <c r="E77" s="371"/>
      <c r="F77" s="30"/>
      <c r="G77" s="32"/>
      <c r="H77" s="410"/>
      <c r="I77" s="411"/>
      <c r="J77" s="214"/>
      <c r="K77" s="153"/>
      <c r="L77" s="635"/>
      <c r="M77" s="899"/>
      <c r="N77" s="900"/>
      <c r="O77" s="919"/>
      <c r="P77" s="1130"/>
      <c r="T77" s="446"/>
      <c r="U77" s="455"/>
      <c r="V77" s="455"/>
      <c r="X77" s="505"/>
    </row>
    <row r="78" spans="2:24" ht="14.1" customHeight="1" x14ac:dyDescent="0.25">
      <c r="B78" s="1118"/>
      <c r="C78" s="1115"/>
      <c r="D78" s="207" t="s">
        <v>191</v>
      </c>
      <c r="E78" s="207"/>
      <c r="F78" s="207"/>
      <c r="G78" s="98"/>
      <c r="H78" s="413">
        <v>0</v>
      </c>
      <c r="I78" s="414">
        <v>0</v>
      </c>
      <c r="J78" s="479">
        <v>0</v>
      </c>
      <c r="K78" s="153" t="s">
        <v>43</v>
      </c>
      <c r="L78" s="635">
        <v>1.5</v>
      </c>
      <c r="M78" s="899"/>
      <c r="N78" s="900"/>
      <c r="O78" s="432">
        <f>IF(H78&gt;0,ROUND((H78/$H$59)+0.495,1),0)</f>
        <v>0</v>
      </c>
      <c r="P78" s="433">
        <f>IF(I78&gt;0,ROUND((I78/$H$59)+0.495,1),0)</f>
        <v>0</v>
      </c>
      <c r="Q78" s="233">
        <f>IF(M78=0,L78,M78)</f>
        <v>1.5</v>
      </c>
      <c r="T78" s="447" t="s">
        <v>191</v>
      </c>
      <c r="U78" s="455">
        <v>2</v>
      </c>
      <c r="V78" s="455">
        <v>2</v>
      </c>
      <c r="X78" s="505">
        <f t="shared" si="1"/>
        <v>0</v>
      </c>
    </row>
    <row r="79" spans="2:24" ht="9.9499999999999993" customHeight="1" x14ac:dyDescent="0.25">
      <c r="B79" s="1118"/>
      <c r="C79" s="1115"/>
      <c r="D79" s="373" t="s">
        <v>44</v>
      </c>
      <c r="E79" s="373"/>
      <c r="F79" s="30"/>
      <c r="G79" s="32"/>
      <c r="H79" s="410"/>
      <c r="I79" s="411"/>
      <c r="J79" s="214"/>
      <c r="K79" s="153"/>
      <c r="L79" s="635"/>
      <c r="M79" s="899"/>
      <c r="N79" s="900"/>
      <c r="O79" s="919"/>
      <c r="P79" s="1130"/>
      <c r="T79" s="448"/>
      <c r="U79" s="455"/>
      <c r="V79" s="455"/>
      <c r="X79" s="505"/>
    </row>
    <row r="80" spans="2:24" ht="14.1" customHeight="1" x14ac:dyDescent="0.25">
      <c r="B80" s="1118"/>
      <c r="C80" s="1115"/>
      <c r="D80" s="207" t="s">
        <v>192</v>
      </c>
      <c r="E80" s="207"/>
      <c r="F80" s="207"/>
      <c r="G80" s="98"/>
      <c r="H80" s="413">
        <v>0</v>
      </c>
      <c r="I80" s="414">
        <v>0</v>
      </c>
      <c r="J80" s="479">
        <v>0</v>
      </c>
      <c r="K80" s="153" t="s">
        <v>43</v>
      </c>
      <c r="L80" s="635">
        <v>1.7</v>
      </c>
      <c r="M80" s="899"/>
      <c r="N80" s="900"/>
      <c r="O80" s="432">
        <f>IF(H80&gt;0,ROUND((H80/$H$59)+0.495,1),0)</f>
        <v>0</v>
      </c>
      <c r="P80" s="433">
        <f>IF(I80&gt;0,ROUND((I80/$H$59)+0.495,1),0)</f>
        <v>0</v>
      </c>
      <c r="Q80" s="233">
        <f>IF(M80=0,L80,M80)</f>
        <v>1.7</v>
      </c>
      <c r="T80" s="447" t="s">
        <v>192</v>
      </c>
      <c r="U80" s="455">
        <v>2.5</v>
      </c>
      <c r="V80" s="455">
        <v>2.5</v>
      </c>
      <c r="X80" s="505">
        <f t="shared" si="1"/>
        <v>0</v>
      </c>
    </row>
    <row r="81" spans="2:24" ht="9.9499999999999993" customHeight="1" x14ac:dyDescent="0.25">
      <c r="B81" s="1118"/>
      <c r="C81" s="1115"/>
      <c r="D81" s="371"/>
      <c r="E81" s="371"/>
      <c r="F81" s="30"/>
      <c r="G81" s="32"/>
      <c r="H81" s="410"/>
      <c r="I81" s="411"/>
      <c r="J81" s="214"/>
      <c r="K81" s="153"/>
      <c r="L81" s="635"/>
      <c r="M81" s="899"/>
      <c r="N81" s="900"/>
      <c r="O81" s="919"/>
      <c r="P81" s="1130"/>
      <c r="T81" s="446"/>
      <c r="U81" s="455"/>
      <c r="V81" s="455"/>
      <c r="X81" s="505"/>
    </row>
    <row r="82" spans="2:24" ht="14.1" customHeight="1" x14ac:dyDescent="0.25">
      <c r="B82" s="1118"/>
      <c r="C82" s="1115"/>
      <c r="D82" s="207" t="s">
        <v>193</v>
      </c>
      <c r="E82" s="207"/>
      <c r="F82" s="207"/>
      <c r="G82" s="98"/>
      <c r="H82" s="413">
        <v>0</v>
      </c>
      <c r="I82" s="414">
        <v>0</v>
      </c>
      <c r="J82" s="479">
        <v>0</v>
      </c>
      <c r="K82" s="153" t="s">
        <v>43</v>
      </c>
      <c r="L82" s="635">
        <v>1.7</v>
      </c>
      <c r="M82" s="899"/>
      <c r="N82" s="900"/>
      <c r="O82" s="432">
        <f>IF(H82&gt;0,ROUND((H82/$H$59)+0.495,1),0)</f>
        <v>0</v>
      </c>
      <c r="P82" s="433">
        <f>IF(I82&gt;0,ROUND((I82/$H$59)+0.495,1),0)</f>
        <v>0</v>
      </c>
      <c r="Q82" s="233">
        <f>IF(M82=0,L82,M82)</f>
        <v>1.7</v>
      </c>
      <c r="T82" s="447" t="s">
        <v>193</v>
      </c>
      <c r="U82" s="455">
        <v>2.5</v>
      </c>
      <c r="V82" s="455">
        <v>2.5</v>
      </c>
      <c r="X82" s="505">
        <f t="shared" si="1"/>
        <v>0</v>
      </c>
    </row>
    <row r="83" spans="2:24" ht="9.9499999999999993" customHeight="1" x14ac:dyDescent="0.25">
      <c r="B83" s="1118"/>
      <c r="C83" s="1115"/>
      <c r="D83" s="373" t="s">
        <v>44</v>
      </c>
      <c r="E83" s="373"/>
      <c r="F83" s="657"/>
      <c r="G83" s="32"/>
      <c r="H83" s="410"/>
      <c r="I83" s="411"/>
      <c r="J83" s="214"/>
      <c r="K83" s="153"/>
      <c r="L83" s="635"/>
      <c r="M83" s="899"/>
      <c r="N83" s="900"/>
      <c r="O83" s="919"/>
      <c r="P83" s="920"/>
      <c r="T83" s="448"/>
      <c r="U83" s="455"/>
      <c r="V83" s="455"/>
      <c r="X83" s="505"/>
    </row>
    <row r="84" spans="2:24" ht="14.1" customHeight="1" x14ac:dyDescent="0.25">
      <c r="B84" s="1118"/>
      <c r="C84" s="1115"/>
      <c r="D84" s="207" t="s">
        <v>499</v>
      </c>
      <c r="E84" s="207"/>
      <c r="F84" s="207"/>
      <c r="G84" s="98"/>
      <c r="H84" s="413">
        <v>0</v>
      </c>
      <c r="I84" s="414">
        <v>0</v>
      </c>
      <c r="J84" s="479">
        <v>0</v>
      </c>
      <c r="K84" s="153" t="s">
        <v>43</v>
      </c>
      <c r="L84" s="635"/>
      <c r="M84" s="899"/>
      <c r="N84" s="900"/>
      <c r="O84" s="432">
        <f>IF(H84&gt;0,ROUND((H84/$H$59)+0.495,1),0)</f>
        <v>0</v>
      </c>
      <c r="P84" s="433">
        <f>IF(I84&gt;0,ROUND((I84/$H$59)+0.495,1),0)</f>
        <v>0</v>
      </c>
      <c r="Q84" s="233">
        <f>IF(M84=0,L84,M84)</f>
        <v>0</v>
      </c>
      <c r="T84" s="447" t="s">
        <v>308</v>
      </c>
      <c r="U84" s="455">
        <v>1</v>
      </c>
      <c r="V84" s="455">
        <v>0.5</v>
      </c>
      <c r="X84" s="505">
        <f t="shared" si="1"/>
        <v>0</v>
      </c>
    </row>
    <row r="85" spans="2:24" ht="9.9499999999999993" customHeight="1" thickBot="1" x14ac:dyDescent="0.3">
      <c r="B85" s="1118"/>
      <c r="C85" s="1116"/>
      <c r="D85" s="371"/>
      <c r="E85" s="371"/>
      <c r="F85" s="657"/>
      <c r="G85" s="32"/>
      <c r="H85" s="410"/>
      <c r="I85" s="411"/>
      <c r="J85" s="214"/>
      <c r="K85" s="153"/>
      <c r="L85" s="635"/>
      <c r="M85" s="899"/>
      <c r="N85" s="900"/>
      <c r="O85" s="631"/>
      <c r="P85" s="632"/>
      <c r="T85" s="446"/>
      <c r="U85" s="455"/>
      <c r="V85" s="455"/>
      <c r="X85" s="505"/>
    </row>
    <row r="86" spans="2:24" ht="14.1" customHeight="1" x14ac:dyDescent="0.25">
      <c r="B86" s="1118"/>
      <c r="C86" s="1114" t="s">
        <v>311</v>
      </c>
      <c r="D86" s="374" t="s">
        <v>309</v>
      </c>
      <c r="E86" s="207"/>
      <c r="F86" s="207"/>
      <c r="G86" s="98"/>
      <c r="H86" s="413">
        <v>0</v>
      </c>
      <c r="I86" s="414">
        <v>0</v>
      </c>
      <c r="J86" s="479">
        <v>0</v>
      </c>
      <c r="K86" s="153" t="s">
        <v>43</v>
      </c>
      <c r="L86" s="635">
        <v>0.9</v>
      </c>
      <c r="M86" s="899"/>
      <c r="N86" s="900"/>
      <c r="O86" s="432">
        <f>IF(H86&gt;0,ROUND((H86/$H$59)+0.495,1),0)</f>
        <v>0</v>
      </c>
      <c r="P86" s="433">
        <f>IF(I86&gt;0,ROUND((I86/$H$59)+0.495,1),0)</f>
        <v>0</v>
      </c>
      <c r="Q86" s="233">
        <f>IF(M86=0,L86,M86)</f>
        <v>0.9</v>
      </c>
      <c r="T86" s="449" t="s">
        <v>309</v>
      </c>
      <c r="U86" s="455">
        <v>1</v>
      </c>
      <c r="V86" s="455">
        <v>1</v>
      </c>
      <c r="X86" s="505">
        <f t="shared" si="1"/>
        <v>0</v>
      </c>
    </row>
    <row r="87" spans="2:24" ht="9.9499999999999993" customHeight="1" x14ac:dyDescent="0.25">
      <c r="B87" s="1118"/>
      <c r="C87" s="1115"/>
      <c r="D87" s="371"/>
      <c r="E87" s="371"/>
      <c r="F87" s="30"/>
      <c r="G87" s="32"/>
      <c r="H87" s="410"/>
      <c r="I87" s="411"/>
      <c r="J87" s="214"/>
      <c r="K87" s="153"/>
      <c r="L87" s="635"/>
      <c r="M87" s="899"/>
      <c r="N87" s="900"/>
      <c r="O87" s="919"/>
      <c r="P87" s="1130"/>
      <c r="T87" s="446"/>
      <c r="U87" s="455"/>
      <c r="V87" s="455"/>
      <c r="X87" s="505"/>
    </row>
    <row r="88" spans="2:24" ht="14.1" customHeight="1" x14ac:dyDescent="0.25">
      <c r="B88" s="1118"/>
      <c r="C88" s="1115"/>
      <c r="D88" s="204" t="s">
        <v>187</v>
      </c>
      <c r="E88" s="343"/>
      <c r="F88" s="657"/>
      <c r="G88" s="32"/>
      <c r="H88" s="413">
        <v>0</v>
      </c>
      <c r="I88" s="414">
        <v>0</v>
      </c>
      <c r="J88" s="479">
        <v>0</v>
      </c>
      <c r="K88" s="153" t="s">
        <v>43</v>
      </c>
      <c r="L88" s="635">
        <v>1.2</v>
      </c>
      <c r="M88" s="899"/>
      <c r="N88" s="900"/>
      <c r="O88" s="432">
        <f>IF(H88&gt;0,ROUND((H88/$H$59)+0.495,1),0)</f>
        <v>0</v>
      </c>
      <c r="P88" s="433">
        <f>IF(I88&gt;0,ROUND((I88/$H$59)+0.495,1),0)</f>
        <v>0</v>
      </c>
      <c r="Q88" s="233">
        <f>IF(M88=0,L88,M88)</f>
        <v>1.2</v>
      </c>
      <c r="T88" s="447" t="s">
        <v>187</v>
      </c>
      <c r="U88" s="455">
        <v>2</v>
      </c>
      <c r="V88" s="455">
        <v>2</v>
      </c>
      <c r="X88" s="505">
        <f t="shared" si="1"/>
        <v>0</v>
      </c>
    </row>
    <row r="89" spans="2:24" ht="9.9499999999999993" customHeight="1" x14ac:dyDescent="0.25">
      <c r="B89" s="1118"/>
      <c r="C89" s="1115"/>
      <c r="D89" s="372" t="s">
        <v>44</v>
      </c>
      <c r="E89" s="343"/>
      <c r="F89" s="657"/>
      <c r="G89" s="32"/>
      <c r="H89" s="410"/>
      <c r="I89" s="411"/>
      <c r="J89" s="214"/>
      <c r="K89" s="153"/>
      <c r="L89" s="635"/>
      <c r="M89" s="899"/>
      <c r="N89" s="900"/>
      <c r="O89" s="631"/>
      <c r="P89" s="632"/>
      <c r="T89" s="448"/>
      <c r="U89" s="455"/>
      <c r="V89" s="455"/>
      <c r="X89" s="505"/>
    </row>
    <row r="90" spans="2:24" ht="14.1" customHeight="1" x14ac:dyDescent="0.25">
      <c r="B90" s="1118"/>
      <c r="C90" s="1115"/>
      <c r="D90" s="204" t="s">
        <v>188</v>
      </c>
      <c r="E90" s="343"/>
      <c r="F90" s="657"/>
      <c r="G90" s="32"/>
      <c r="H90" s="413">
        <v>0</v>
      </c>
      <c r="I90" s="414">
        <v>0</v>
      </c>
      <c r="J90" s="479">
        <v>0</v>
      </c>
      <c r="K90" s="153" t="s">
        <v>43</v>
      </c>
      <c r="L90" s="635">
        <v>1.2</v>
      </c>
      <c r="M90" s="899"/>
      <c r="N90" s="900"/>
      <c r="O90" s="432">
        <f>IF(H90&gt;0,ROUND((H90/$H$59)+0.495,1),0)</f>
        <v>0</v>
      </c>
      <c r="P90" s="433">
        <f>IF(I90&gt;0,ROUND((I90/$H$59)+0.495,1),0)</f>
        <v>0</v>
      </c>
      <c r="Q90" s="233">
        <f>IF(M90=0,L90,M90)</f>
        <v>1.2</v>
      </c>
      <c r="T90" s="447" t="s">
        <v>188</v>
      </c>
      <c r="U90" s="455">
        <v>2.5</v>
      </c>
      <c r="V90" s="455">
        <v>2.5</v>
      </c>
      <c r="X90" s="505">
        <f t="shared" si="1"/>
        <v>0</v>
      </c>
    </row>
    <row r="91" spans="2:24" ht="9.9499999999999993" customHeight="1" x14ac:dyDescent="0.25">
      <c r="B91" s="1118"/>
      <c r="C91" s="1115"/>
      <c r="D91" s="370"/>
      <c r="E91" s="343"/>
      <c r="F91" s="657"/>
      <c r="G91" s="32"/>
      <c r="H91" s="410"/>
      <c r="I91" s="411"/>
      <c r="J91" s="214"/>
      <c r="K91" s="153"/>
      <c r="L91" s="635"/>
      <c r="M91" s="899"/>
      <c r="N91" s="900"/>
      <c r="O91" s="631"/>
      <c r="P91" s="632"/>
      <c r="T91" s="446"/>
      <c r="U91" s="455"/>
      <c r="V91" s="455"/>
      <c r="X91" s="505"/>
    </row>
    <row r="92" spans="2:24" ht="14.1" customHeight="1" x14ac:dyDescent="0.25">
      <c r="B92" s="1118"/>
      <c r="C92" s="1115"/>
      <c r="D92" s="204" t="s">
        <v>189</v>
      </c>
      <c r="E92" s="343"/>
      <c r="F92" s="657"/>
      <c r="G92" s="32"/>
      <c r="H92" s="413">
        <v>0</v>
      </c>
      <c r="I92" s="414">
        <v>0</v>
      </c>
      <c r="J92" s="479">
        <v>0</v>
      </c>
      <c r="K92" s="153" t="s">
        <v>43</v>
      </c>
      <c r="L92" s="635">
        <v>1.4</v>
      </c>
      <c r="M92" s="899"/>
      <c r="N92" s="900"/>
      <c r="O92" s="432">
        <f>IF(H92&gt;0,ROUND((H92/$H$59)+0.495,1),0)</f>
        <v>0</v>
      </c>
      <c r="P92" s="433">
        <f>IF(I92&gt;0,ROUND((I92/$H$59)+0.495,1),0)</f>
        <v>0</v>
      </c>
      <c r="Q92" s="233">
        <f>IF(M92=0,L92,M92)</f>
        <v>1.4</v>
      </c>
      <c r="T92" s="447" t="s">
        <v>189</v>
      </c>
      <c r="U92" s="455">
        <v>2.5</v>
      </c>
      <c r="V92" s="455">
        <v>2.5</v>
      </c>
      <c r="X92" s="505">
        <f t="shared" si="1"/>
        <v>0</v>
      </c>
    </row>
    <row r="93" spans="2:24" ht="9.9499999999999993" customHeight="1" x14ac:dyDescent="0.25">
      <c r="B93" s="1118"/>
      <c r="C93" s="1115"/>
      <c r="D93" s="372" t="s">
        <v>44</v>
      </c>
      <c r="E93" s="343"/>
      <c r="F93" s="657"/>
      <c r="G93" s="32"/>
      <c r="H93" s="410"/>
      <c r="I93" s="411"/>
      <c r="J93" s="214"/>
      <c r="K93" s="153"/>
      <c r="L93" s="635"/>
      <c r="M93" s="899"/>
      <c r="N93" s="900"/>
      <c r="O93" s="631"/>
      <c r="P93" s="632"/>
      <c r="T93" s="448"/>
      <c r="U93" s="455"/>
      <c r="V93" s="455"/>
      <c r="X93" s="505"/>
    </row>
    <row r="94" spans="2:24" ht="14.1" customHeight="1" x14ac:dyDescent="0.25">
      <c r="B94" s="1118"/>
      <c r="C94" s="1115"/>
      <c r="D94" s="204" t="s">
        <v>190</v>
      </c>
      <c r="E94" s="343"/>
      <c r="F94" s="657"/>
      <c r="G94" s="32"/>
      <c r="H94" s="413">
        <v>0</v>
      </c>
      <c r="I94" s="414">
        <v>0</v>
      </c>
      <c r="J94" s="479">
        <v>0</v>
      </c>
      <c r="K94" s="153" t="s">
        <v>43</v>
      </c>
      <c r="L94" s="635">
        <v>1.5</v>
      </c>
      <c r="M94" s="899"/>
      <c r="N94" s="900"/>
      <c r="O94" s="432">
        <f>IF(H94&gt;0,ROUND((H94/$H$59)+0.495,1),0)</f>
        <v>0</v>
      </c>
      <c r="P94" s="433">
        <f>IF(I94&gt;0,ROUND((I94/$H$59)+0.495,1),0)</f>
        <v>0</v>
      </c>
      <c r="Q94" s="233">
        <f>IF(M94=0,L94,M94)</f>
        <v>1.5</v>
      </c>
      <c r="T94" s="447" t="s">
        <v>190</v>
      </c>
      <c r="U94" s="455">
        <v>1</v>
      </c>
      <c r="V94" s="455">
        <v>1</v>
      </c>
      <c r="X94" s="505">
        <f t="shared" si="1"/>
        <v>0</v>
      </c>
    </row>
    <row r="95" spans="2:24" ht="9.9499999999999993" customHeight="1" x14ac:dyDescent="0.25">
      <c r="B95" s="1118"/>
      <c r="C95" s="1115"/>
      <c r="D95" s="370"/>
      <c r="E95" s="343"/>
      <c r="F95" s="657"/>
      <c r="G95" s="32"/>
      <c r="H95" s="410"/>
      <c r="I95" s="411"/>
      <c r="J95" s="214"/>
      <c r="K95" s="153"/>
      <c r="L95" s="635"/>
      <c r="M95" s="899"/>
      <c r="N95" s="900"/>
      <c r="O95" s="631"/>
      <c r="P95" s="632"/>
      <c r="T95" s="446"/>
      <c r="U95" s="455"/>
      <c r="V95" s="455"/>
      <c r="X95" s="505"/>
    </row>
    <row r="96" spans="2:24" ht="14.1" customHeight="1" x14ac:dyDescent="0.25">
      <c r="B96" s="1118"/>
      <c r="C96" s="1115"/>
      <c r="D96" s="204" t="s">
        <v>191</v>
      </c>
      <c r="E96" s="343"/>
      <c r="F96" s="657"/>
      <c r="G96" s="32"/>
      <c r="H96" s="413">
        <v>0</v>
      </c>
      <c r="I96" s="414">
        <v>0</v>
      </c>
      <c r="J96" s="479">
        <v>0</v>
      </c>
      <c r="K96" s="153" t="s">
        <v>43</v>
      </c>
      <c r="L96" s="635">
        <v>1.5</v>
      </c>
      <c r="M96" s="899"/>
      <c r="N96" s="900"/>
      <c r="O96" s="432">
        <f>IF(H96&gt;0,ROUND((H96/$H$59)+0.495,1),0)</f>
        <v>0</v>
      </c>
      <c r="P96" s="433">
        <f>IF(I96&gt;0,ROUND((I96/$H$59)+0.495,1),0)</f>
        <v>0</v>
      </c>
      <c r="Q96" s="233">
        <f>IF(M96=0,L96,M96)</f>
        <v>1.5</v>
      </c>
      <c r="T96" s="447" t="s">
        <v>191</v>
      </c>
      <c r="U96" s="455">
        <v>2</v>
      </c>
      <c r="V96" s="455">
        <v>2</v>
      </c>
      <c r="X96" s="505">
        <f t="shared" si="1"/>
        <v>0</v>
      </c>
    </row>
    <row r="97" spans="2:24" ht="9.9499999999999993" customHeight="1" x14ac:dyDescent="0.25">
      <c r="B97" s="1118"/>
      <c r="C97" s="1115"/>
      <c r="D97" s="372" t="s">
        <v>44</v>
      </c>
      <c r="E97" s="343"/>
      <c r="F97" s="657"/>
      <c r="G97" s="32"/>
      <c r="H97" s="410"/>
      <c r="I97" s="411"/>
      <c r="J97" s="214"/>
      <c r="K97" s="153"/>
      <c r="L97" s="635"/>
      <c r="M97" s="899"/>
      <c r="N97" s="900"/>
      <c r="O97" s="631"/>
      <c r="P97" s="632"/>
      <c r="T97" s="448"/>
      <c r="U97" s="455"/>
      <c r="V97" s="455"/>
      <c r="X97" s="505"/>
    </row>
    <row r="98" spans="2:24" ht="14.1" customHeight="1" x14ac:dyDescent="0.25">
      <c r="B98" s="1118"/>
      <c r="C98" s="1115"/>
      <c r="D98" s="204" t="s">
        <v>192</v>
      </c>
      <c r="E98" s="343"/>
      <c r="F98" s="657"/>
      <c r="G98" s="32"/>
      <c r="H98" s="413">
        <v>0</v>
      </c>
      <c r="I98" s="414">
        <v>0</v>
      </c>
      <c r="J98" s="479">
        <v>0</v>
      </c>
      <c r="K98" s="153" t="s">
        <v>43</v>
      </c>
      <c r="L98" s="635">
        <v>1.7</v>
      </c>
      <c r="M98" s="899"/>
      <c r="N98" s="900"/>
      <c r="O98" s="432">
        <f>IF(H98&gt;0,ROUND((H98/$H$59)+0.495,1),0)</f>
        <v>0</v>
      </c>
      <c r="P98" s="433">
        <f>IF(I98&gt;0,ROUND((I98/$H$59)+0.495,1),0)</f>
        <v>0</v>
      </c>
      <c r="Q98" s="233">
        <f>IF(M98=0,L98,M98)</f>
        <v>1.7</v>
      </c>
      <c r="T98" s="447" t="s">
        <v>192</v>
      </c>
      <c r="U98" s="455">
        <v>2.5</v>
      </c>
      <c r="V98" s="455">
        <v>2.5</v>
      </c>
      <c r="X98" s="505">
        <f t="shared" si="1"/>
        <v>0</v>
      </c>
    </row>
    <row r="99" spans="2:24" ht="9.9499999999999993" customHeight="1" x14ac:dyDescent="0.25">
      <c r="B99" s="1118"/>
      <c r="C99" s="1115"/>
      <c r="D99" s="370"/>
      <c r="E99" s="343"/>
      <c r="F99" s="657"/>
      <c r="G99" s="32"/>
      <c r="H99" s="410"/>
      <c r="I99" s="411"/>
      <c r="J99" s="214"/>
      <c r="K99" s="153"/>
      <c r="L99" s="635"/>
      <c r="M99" s="899"/>
      <c r="N99" s="900"/>
      <c r="O99" s="631"/>
      <c r="P99" s="632"/>
      <c r="T99" s="446"/>
      <c r="U99" s="455"/>
      <c r="V99" s="455"/>
      <c r="X99" s="505"/>
    </row>
    <row r="100" spans="2:24" ht="14.1" customHeight="1" x14ac:dyDescent="0.25">
      <c r="B100" s="1118"/>
      <c r="C100" s="1115"/>
      <c r="D100" s="204" t="s">
        <v>193</v>
      </c>
      <c r="E100" s="207"/>
      <c r="F100" s="207"/>
      <c r="G100" s="98"/>
      <c r="H100" s="413">
        <v>0</v>
      </c>
      <c r="I100" s="414">
        <v>0</v>
      </c>
      <c r="J100" s="479">
        <v>0</v>
      </c>
      <c r="K100" s="153" t="s">
        <v>43</v>
      </c>
      <c r="L100" s="635">
        <v>1.7</v>
      </c>
      <c r="M100" s="899"/>
      <c r="N100" s="900"/>
      <c r="O100" s="432">
        <f>IF(H100&gt;0,ROUND((H100/$H$59)+0.495,1),0)</f>
        <v>0</v>
      </c>
      <c r="P100" s="433">
        <f>IF(I100&gt;0,ROUND((I100/$H$59)+0.495,1),0)</f>
        <v>0</v>
      </c>
      <c r="Q100" s="233">
        <f>IF(M100=0,L100,M100)</f>
        <v>1.7</v>
      </c>
      <c r="T100" s="447" t="s">
        <v>193</v>
      </c>
      <c r="U100" s="455">
        <v>2.5</v>
      </c>
      <c r="V100" s="455">
        <v>2.5</v>
      </c>
      <c r="X100" s="505">
        <f t="shared" si="1"/>
        <v>0</v>
      </c>
    </row>
    <row r="101" spans="2:24" ht="9.9499999999999993" customHeight="1" x14ac:dyDescent="0.25">
      <c r="B101" s="1118"/>
      <c r="C101" s="1115"/>
      <c r="D101" s="372" t="s">
        <v>44</v>
      </c>
      <c r="E101" s="373"/>
      <c r="F101" s="657"/>
      <c r="G101" s="32"/>
      <c r="H101" s="410"/>
      <c r="I101" s="411"/>
      <c r="J101" s="214"/>
      <c r="K101" s="153"/>
      <c r="L101" s="635"/>
      <c r="M101" s="899"/>
      <c r="N101" s="900"/>
      <c r="O101" s="631"/>
      <c r="P101" s="632"/>
      <c r="T101" s="448"/>
      <c r="U101" s="455"/>
      <c r="V101" s="455"/>
      <c r="X101" s="505"/>
    </row>
    <row r="102" spans="2:24" ht="14.1" customHeight="1" x14ac:dyDescent="0.25">
      <c r="B102" s="1118"/>
      <c r="C102" s="1115"/>
      <c r="D102" s="207" t="s">
        <v>499</v>
      </c>
      <c r="E102" s="207"/>
      <c r="F102" s="207"/>
      <c r="G102" s="98"/>
      <c r="H102" s="413">
        <v>0</v>
      </c>
      <c r="I102" s="414">
        <v>0</v>
      </c>
      <c r="J102" s="479">
        <v>0</v>
      </c>
      <c r="K102" s="153" t="s">
        <v>43</v>
      </c>
      <c r="L102" s="635"/>
      <c r="M102" s="899"/>
      <c r="N102" s="900"/>
      <c r="O102" s="432">
        <f>IF(H102&gt;0,ROUND((H102/$H$59)+0.495,1),0)</f>
        <v>0</v>
      </c>
      <c r="P102" s="433">
        <f>IF(I102&gt;0,ROUND((I102/$H$59)+0.495,1),0)</f>
        <v>0</v>
      </c>
      <c r="Q102" s="233">
        <f>IF(M102=0,L102,M102)</f>
        <v>0</v>
      </c>
      <c r="T102" s="447" t="s">
        <v>308</v>
      </c>
      <c r="U102" s="455">
        <v>1</v>
      </c>
      <c r="V102" s="455">
        <v>0.5</v>
      </c>
      <c r="X102" s="505">
        <f t="shared" si="1"/>
        <v>0</v>
      </c>
    </row>
    <row r="103" spans="2:24" ht="9.9499999999999993" customHeight="1" thickBot="1" x14ac:dyDescent="0.3">
      <c r="B103" s="1118"/>
      <c r="C103" s="1115"/>
      <c r="D103" s="371"/>
      <c r="E103" s="371"/>
      <c r="F103" s="657"/>
      <c r="G103" s="32"/>
      <c r="H103" s="32"/>
      <c r="I103" s="33"/>
      <c r="J103" s="657"/>
      <c r="K103" s="153"/>
      <c r="L103" s="635"/>
      <c r="M103" s="899"/>
      <c r="N103" s="900"/>
      <c r="O103" s="631"/>
      <c r="P103" s="632"/>
      <c r="T103" s="450"/>
      <c r="U103" s="456"/>
      <c r="V103" s="453"/>
      <c r="X103" s="506"/>
    </row>
    <row r="104" spans="2:24" ht="14.25" customHeight="1" x14ac:dyDescent="0.25">
      <c r="B104" s="1118"/>
      <c r="C104" s="1168" t="s">
        <v>324</v>
      </c>
      <c r="D104" s="1169"/>
      <c r="E104" s="1169"/>
      <c r="F104" s="1169"/>
      <c r="G104" s="1169"/>
      <c r="H104" s="610" t="str">
        <f>K18</f>
        <v>Non</v>
      </c>
      <c r="I104" s="611"/>
      <c r="J104" s="180"/>
      <c r="K104" s="473"/>
      <c r="L104" s="612"/>
      <c r="M104" s="638"/>
      <c r="N104" s="639"/>
      <c r="O104" s="613"/>
      <c r="P104" s="614"/>
    </row>
    <row r="105" spans="2:24" ht="3.75" customHeight="1" x14ac:dyDescent="0.25">
      <c r="B105" s="1118"/>
      <c r="C105" s="372"/>
      <c r="D105" s="373"/>
      <c r="E105" s="373"/>
      <c r="F105" s="657"/>
      <c r="G105" s="32"/>
      <c r="H105" s="410"/>
      <c r="I105" s="33"/>
      <c r="J105" s="657"/>
      <c r="K105" s="153"/>
      <c r="L105" s="635"/>
      <c r="M105" s="899"/>
      <c r="N105" s="900"/>
      <c r="O105" s="919"/>
      <c r="P105" s="920"/>
    </row>
    <row r="106" spans="2:24" ht="15.75" customHeight="1" x14ac:dyDescent="0.25">
      <c r="B106" s="1118"/>
      <c r="C106" s="628" t="s">
        <v>468</v>
      </c>
      <c r="D106" s="47"/>
      <c r="E106" s="47"/>
      <c r="F106" s="161"/>
      <c r="G106" s="162"/>
      <c r="H106" s="464">
        <v>2</v>
      </c>
      <c r="I106" s="657"/>
      <c r="J106" s="657"/>
      <c r="K106" s="153" t="s">
        <v>47</v>
      </c>
      <c r="L106" s="486">
        <v>5</v>
      </c>
      <c r="M106" s="899">
        <v>0</v>
      </c>
      <c r="N106" s="900"/>
      <c r="O106" s="919"/>
      <c r="P106" s="920"/>
      <c r="Q106" s="233">
        <f>IF(M106=0,L106,M106)</f>
        <v>5</v>
      </c>
    </row>
    <row r="107" spans="2:24" ht="6" customHeight="1" x14ac:dyDescent="0.25">
      <c r="B107" s="1118"/>
      <c r="C107" s="628"/>
      <c r="D107" s="47"/>
      <c r="E107" s="6"/>
      <c r="F107" s="161"/>
      <c r="G107" s="164"/>
      <c r="H107" s="223"/>
      <c r="I107" s="657"/>
      <c r="J107" s="657"/>
      <c r="K107" s="153"/>
      <c r="L107" s="486"/>
      <c r="M107" s="37"/>
      <c r="N107" s="644"/>
      <c r="O107" s="631"/>
      <c r="P107" s="632"/>
    </row>
    <row r="108" spans="2:24" ht="15.75" customHeight="1" x14ac:dyDescent="0.25">
      <c r="B108" s="1118"/>
      <c r="C108" s="628" t="s">
        <v>337</v>
      </c>
      <c r="D108" s="47"/>
      <c r="E108" s="47"/>
      <c r="F108" s="161"/>
      <c r="G108" s="162"/>
      <c r="H108" s="465">
        <v>0</v>
      </c>
      <c r="I108" s="646" t="s">
        <v>338</v>
      </c>
      <c r="J108" s="657"/>
      <c r="K108" s="153"/>
      <c r="L108" s="486"/>
      <c r="M108" s="625"/>
      <c r="N108" s="644"/>
      <c r="O108" s="631"/>
      <c r="P108" s="632"/>
      <c r="Q108" s="11"/>
    </row>
    <row r="109" spans="2:24" ht="6" customHeight="1" x14ac:dyDescent="0.25">
      <c r="B109" s="1118"/>
      <c r="C109" s="163"/>
      <c r="D109" s="47"/>
      <c r="E109" s="6"/>
      <c r="F109" s="6"/>
      <c r="G109" s="162"/>
      <c r="H109" s="223"/>
      <c r="I109" s="657"/>
      <c r="J109" s="164"/>
      <c r="K109" s="153"/>
      <c r="L109" s="486"/>
      <c r="M109" s="37"/>
      <c r="N109" s="644"/>
      <c r="O109" s="919"/>
      <c r="P109" s="920"/>
    </row>
    <row r="110" spans="2:24" ht="14.1" customHeight="1" x14ac:dyDescent="0.25">
      <c r="B110" s="1118"/>
      <c r="C110" s="645" t="s">
        <v>464</v>
      </c>
      <c r="D110" s="47"/>
      <c r="E110" s="6"/>
      <c r="F110" s="6"/>
      <c r="G110" s="1138" t="s">
        <v>207</v>
      </c>
      <c r="H110" s="521">
        <v>2.4</v>
      </c>
      <c r="I110" s="1138" t="s">
        <v>208</v>
      </c>
      <c r="J110" s="521">
        <v>2.4</v>
      </c>
      <c r="K110" s="153"/>
      <c r="L110" s="486"/>
      <c r="M110" s="37"/>
      <c r="N110" s="644"/>
      <c r="O110" s="919"/>
      <c r="P110" s="920"/>
    </row>
    <row r="111" spans="2:24" ht="6" customHeight="1" x14ac:dyDescent="0.25">
      <c r="B111" s="1118"/>
      <c r="C111" s="628"/>
      <c r="D111" s="47"/>
      <c r="E111" s="6"/>
      <c r="F111" s="6"/>
      <c r="G111" s="1138"/>
      <c r="H111" s="223"/>
      <c r="I111" s="1138"/>
      <c r="J111" s="223"/>
      <c r="K111" s="153"/>
      <c r="L111" s="486"/>
      <c r="M111" s="37"/>
      <c r="N111" s="644"/>
      <c r="O111" s="919"/>
      <c r="P111" s="920"/>
    </row>
    <row r="112" spans="2:24" ht="14.1" customHeight="1" x14ac:dyDescent="0.25">
      <c r="B112" s="1118"/>
      <c r="C112" s="645" t="s">
        <v>460</v>
      </c>
      <c r="D112" s="47"/>
      <c r="E112" s="6"/>
      <c r="F112" s="6"/>
      <c r="G112" s="1138"/>
      <c r="H112" s="521">
        <v>2.4</v>
      </c>
      <c r="I112" s="1138"/>
      <c r="J112" s="521">
        <v>2.4</v>
      </c>
      <c r="K112" s="153"/>
      <c r="L112" s="486"/>
      <c r="M112" s="37"/>
      <c r="N112" s="644"/>
      <c r="O112" s="919"/>
      <c r="P112" s="920"/>
    </row>
    <row r="113" spans="2:17" ht="6" customHeight="1" x14ac:dyDescent="0.25">
      <c r="B113" s="1118"/>
      <c r="C113" s="628"/>
      <c r="D113" s="47"/>
      <c r="E113" s="6"/>
      <c r="F113" s="6"/>
      <c r="G113" s="1138"/>
      <c r="H113" s="223"/>
      <c r="I113" s="1138"/>
      <c r="J113" s="223"/>
      <c r="K113" s="153"/>
      <c r="L113" s="486"/>
      <c r="M113" s="37"/>
      <c r="N113" s="644"/>
      <c r="O113" s="919"/>
      <c r="P113" s="920"/>
    </row>
    <row r="114" spans="2:17" ht="14.1" customHeight="1" x14ac:dyDescent="0.25">
      <c r="B114" s="1118"/>
      <c r="C114" s="645" t="s">
        <v>461</v>
      </c>
      <c r="D114" s="47"/>
      <c r="E114" s="6"/>
      <c r="F114" s="6"/>
      <c r="G114" s="1138"/>
      <c r="H114" s="521">
        <v>2.4</v>
      </c>
      <c r="I114" s="1138"/>
      <c r="J114" s="521">
        <v>2.4</v>
      </c>
      <c r="K114" s="153"/>
      <c r="L114" s="486"/>
      <c r="M114" s="899"/>
      <c r="N114" s="900"/>
      <c r="O114" s="919"/>
      <c r="P114" s="920"/>
    </row>
    <row r="115" spans="2:17" ht="6" customHeight="1" x14ac:dyDescent="0.25">
      <c r="B115" s="1118"/>
      <c r="C115" s="645"/>
      <c r="D115" s="47"/>
      <c r="E115" s="6"/>
      <c r="F115" s="6"/>
      <c r="G115" s="1138"/>
      <c r="H115" s="223"/>
      <c r="I115" s="1138"/>
      <c r="J115" s="223"/>
      <c r="K115" s="153"/>
      <c r="L115" s="486"/>
      <c r="M115" s="37"/>
      <c r="N115" s="644"/>
      <c r="O115" s="919"/>
      <c r="P115" s="920"/>
    </row>
    <row r="116" spans="2:17" ht="14.1" customHeight="1" x14ac:dyDescent="0.25">
      <c r="B116" s="1118"/>
      <c r="C116" s="645" t="s">
        <v>462</v>
      </c>
      <c r="D116" s="47"/>
      <c r="E116" s="6"/>
      <c r="F116" s="6"/>
      <c r="G116" s="1138"/>
      <c r="H116" s="521">
        <v>2.4</v>
      </c>
      <c r="I116" s="1138"/>
      <c r="J116" s="521">
        <v>2.4</v>
      </c>
      <c r="K116" s="153"/>
      <c r="L116" s="486"/>
      <c r="M116" s="37"/>
      <c r="N116" s="644"/>
      <c r="O116" s="919"/>
      <c r="P116" s="920"/>
    </row>
    <row r="117" spans="2:17" ht="6" customHeight="1" x14ac:dyDescent="0.25">
      <c r="B117" s="1118"/>
      <c r="C117" s="628"/>
      <c r="D117" s="47"/>
      <c r="E117" s="6"/>
      <c r="F117" s="161"/>
      <c r="G117" s="1138"/>
      <c r="H117" s="223"/>
      <c r="I117" s="161"/>
      <c r="J117" s="214"/>
      <c r="K117" s="153"/>
      <c r="L117" s="486"/>
      <c r="M117" s="37"/>
      <c r="N117" s="644"/>
      <c r="O117" s="919"/>
      <c r="P117" s="920"/>
    </row>
    <row r="118" spans="2:17" ht="14.1" customHeight="1" x14ac:dyDescent="0.25">
      <c r="B118" s="1118"/>
      <c r="C118" s="645" t="s">
        <v>463</v>
      </c>
      <c r="D118" s="47"/>
      <c r="E118" s="6"/>
      <c r="F118" s="6"/>
      <c r="G118" s="1138"/>
      <c r="H118" s="521">
        <v>2.4</v>
      </c>
      <c r="I118" s="161"/>
      <c r="J118" s="214"/>
      <c r="K118" s="153"/>
      <c r="L118" s="486"/>
      <c r="M118" s="37"/>
      <c r="N118" s="644"/>
      <c r="O118" s="919"/>
      <c r="P118" s="920"/>
    </row>
    <row r="119" spans="2:17" ht="6" customHeight="1" x14ac:dyDescent="0.25">
      <c r="B119" s="1118"/>
      <c r="C119" s="645"/>
      <c r="D119" s="47"/>
      <c r="E119" s="6"/>
      <c r="F119" s="161"/>
      <c r="G119" s="162"/>
      <c r="H119" s="420"/>
      <c r="I119" s="657"/>
      <c r="J119" s="214"/>
      <c r="K119" s="153"/>
      <c r="L119" s="486"/>
      <c r="M119" s="37"/>
      <c r="N119" s="644"/>
      <c r="O119" s="919"/>
      <c r="P119" s="920"/>
    </row>
    <row r="120" spans="2:17" ht="15" customHeight="1" x14ac:dyDescent="0.25">
      <c r="B120" s="1118"/>
      <c r="C120" s="628" t="s">
        <v>339</v>
      </c>
      <c r="D120" s="47"/>
      <c r="E120" s="47"/>
      <c r="F120" s="161"/>
      <c r="G120" s="167"/>
      <c r="H120" s="464">
        <f>ROUNDUP(IF(VAR&gt;0,(IF(H68&gt;0,H68/3,0)+IF(H70&gt;0,H70/3,0)+IF(H72&gt;0,H72/1.2,0)+IF(H74&gt;0,H74/1.2,0)+IF(H76&gt;0,H76/3)+IF(H78&gt;0,H78/3,0)+IF(H80&gt;0,H80/1.2,0)+IF(H82&gt;0,H82/1.2,0)+IF(H86&gt;0,H86/3,0)+IF(H88&gt;0,H88/3,0)+IF(H90&gt;0,H90/1.2,0)+IF(H92&gt;0,H92/1.2,0)+IF(H94&gt;0,H94/3,0)+IF(H96&gt;0,H96/3,0)+IF(H98&gt;0,H98/1.2,0)+IF(H100&gt;0,H100/1.2,0))/(VAR*K10),0),0)</f>
        <v>12</v>
      </c>
      <c r="I120" s="657"/>
      <c r="J120" s="214"/>
      <c r="K120" s="153"/>
      <c r="L120" s="486"/>
      <c r="M120" s="625"/>
      <c r="N120" s="644"/>
      <c r="O120" s="631"/>
      <c r="P120" s="632"/>
      <c r="Q120" s="11"/>
    </row>
    <row r="121" spans="2:17" ht="6" customHeight="1" x14ac:dyDescent="0.25">
      <c r="B121" s="1118"/>
      <c r="C121" s="645"/>
      <c r="D121" s="47"/>
      <c r="E121" s="6"/>
      <c r="F121" s="161"/>
      <c r="G121" s="162"/>
      <c r="H121" s="420"/>
      <c r="I121" s="657"/>
      <c r="J121" s="214"/>
      <c r="K121" s="153"/>
      <c r="L121" s="486"/>
      <c r="M121" s="37"/>
      <c r="N121" s="644"/>
      <c r="O121" s="919"/>
      <c r="P121" s="920"/>
    </row>
    <row r="122" spans="2:17" ht="14.1" customHeight="1" x14ac:dyDescent="0.25">
      <c r="B122" s="1118"/>
      <c r="C122" s="628" t="s">
        <v>467</v>
      </c>
      <c r="D122" s="47"/>
      <c r="E122" s="47"/>
      <c r="F122" s="161"/>
      <c r="G122" s="162"/>
      <c r="H122" s="464">
        <v>2</v>
      </c>
      <c r="I122" s="657"/>
      <c r="J122" s="214"/>
      <c r="K122" s="153"/>
      <c r="L122" s="486"/>
      <c r="M122" s="899">
        <v>0</v>
      </c>
      <c r="N122" s="900"/>
      <c r="O122" s="919"/>
      <c r="P122" s="920"/>
      <c r="Q122" s="233">
        <f>IF(M122=0,L122,M122)</f>
        <v>0</v>
      </c>
    </row>
    <row r="123" spans="2:17" ht="6" customHeight="1" x14ac:dyDescent="0.25">
      <c r="B123" s="1118"/>
      <c r="C123" s="645"/>
      <c r="D123" s="47"/>
      <c r="E123" s="6"/>
      <c r="F123" s="161"/>
      <c r="G123" s="162"/>
      <c r="H123" s="420"/>
      <c r="I123" s="657"/>
      <c r="J123" s="214"/>
      <c r="K123" s="153"/>
      <c r="L123" s="486"/>
      <c r="M123" s="37"/>
      <c r="N123" s="644"/>
      <c r="O123" s="919"/>
      <c r="P123" s="920"/>
    </row>
    <row r="124" spans="2:17" ht="15" customHeight="1" x14ac:dyDescent="0.25">
      <c r="B124" s="1118"/>
      <c r="C124" s="628" t="s">
        <v>174</v>
      </c>
      <c r="D124" s="47"/>
      <c r="E124" s="47"/>
      <c r="F124" s="161"/>
      <c r="G124" s="167"/>
      <c r="H124" s="417">
        <v>0</v>
      </c>
      <c r="I124" s="657"/>
      <c r="J124" s="214"/>
      <c r="K124" s="153"/>
      <c r="L124" s="486"/>
      <c r="M124" s="899">
        <v>0</v>
      </c>
      <c r="N124" s="900"/>
      <c r="O124" s="919"/>
      <c r="P124" s="920"/>
      <c r="Q124" s="233">
        <f>IF(M124=0,L124,M124)</f>
        <v>0</v>
      </c>
    </row>
    <row r="125" spans="2:17" ht="6" customHeight="1" thickBot="1" x14ac:dyDescent="0.3">
      <c r="B125" s="1118"/>
      <c r="C125" s="628"/>
      <c r="D125" s="47"/>
      <c r="E125" s="6"/>
      <c r="F125" s="497"/>
      <c r="G125" s="498"/>
      <c r="H125" s="223"/>
      <c r="I125" s="161"/>
      <c r="J125" s="214"/>
      <c r="K125" s="153"/>
      <c r="L125" s="486"/>
      <c r="M125" s="37"/>
      <c r="N125" s="644"/>
      <c r="O125" s="631"/>
      <c r="P125" s="632"/>
    </row>
    <row r="126" spans="2:17" ht="14.1" customHeight="1" x14ac:dyDescent="0.25">
      <c r="B126" s="1118"/>
      <c r="C126" s="494" t="s">
        <v>48</v>
      </c>
      <c r="D126" s="495"/>
      <c r="E126" s="496"/>
      <c r="F126" s="161"/>
      <c r="G126" s="161"/>
      <c r="H126" s="499">
        <v>0</v>
      </c>
      <c r="I126" s="500"/>
      <c r="J126" s="501">
        <v>0</v>
      </c>
      <c r="K126" s="502" t="s">
        <v>52</v>
      </c>
      <c r="L126" s="503">
        <v>5</v>
      </c>
      <c r="M126" s="1140"/>
      <c r="N126" s="1141"/>
      <c r="O126" s="1147">
        <f>IF(H126&gt;0,ROUND((H126/$H$59)+0.495,1),0)</f>
        <v>0</v>
      </c>
      <c r="P126" s="1148"/>
      <c r="Q126" s="233">
        <f>IF(M126=0,L126,M126)</f>
        <v>5</v>
      </c>
    </row>
    <row r="127" spans="2:17" ht="6" customHeight="1" x14ac:dyDescent="0.25">
      <c r="B127" s="1118"/>
      <c r="C127" s="628"/>
      <c r="D127" s="47"/>
      <c r="E127" s="6"/>
      <c r="F127" s="6"/>
      <c r="G127" s="161"/>
      <c r="H127" s="223"/>
      <c r="I127" s="161"/>
      <c r="J127" s="214"/>
      <c r="K127" s="153"/>
      <c r="L127" s="486"/>
      <c r="M127" s="37"/>
      <c r="N127" s="644"/>
      <c r="O127" s="919"/>
      <c r="P127" s="920"/>
    </row>
    <row r="128" spans="2:17" ht="14.1" customHeight="1" x14ac:dyDescent="0.25">
      <c r="B128" s="1118"/>
      <c r="C128" s="339" t="s">
        <v>166</v>
      </c>
      <c r="D128" s="47"/>
      <c r="E128" s="166"/>
      <c r="F128" s="161"/>
      <c r="G128" s="167"/>
      <c r="H128" s="417">
        <v>0</v>
      </c>
      <c r="I128" s="213" t="s">
        <v>228</v>
      </c>
      <c r="J128" s="480">
        <v>0</v>
      </c>
      <c r="K128" s="153" t="s">
        <v>438</v>
      </c>
      <c r="L128" s="486">
        <v>5</v>
      </c>
      <c r="M128" s="625"/>
      <c r="N128" s="644"/>
      <c r="O128" s="923">
        <f>IF(H128&gt;0,ROUND((H128/$H$59)+0.495,1),0)</f>
        <v>0</v>
      </c>
      <c r="P128" s="924"/>
      <c r="Q128" s="233">
        <f>IF(M128=0,L128,M128)</f>
        <v>5</v>
      </c>
    </row>
    <row r="129" spans="2:17" ht="5.25" customHeight="1" x14ac:dyDescent="0.25">
      <c r="B129" s="1118"/>
      <c r="C129" s="645"/>
      <c r="D129" s="47"/>
      <c r="E129" s="6"/>
      <c r="F129" s="161"/>
      <c r="G129" s="164"/>
      <c r="H129" s="223"/>
      <c r="I129" s="657"/>
      <c r="J129" s="657"/>
      <c r="K129" s="153"/>
      <c r="L129" s="486"/>
      <c r="M129" s="37"/>
      <c r="N129" s="644"/>
      <c r="O129" s="919"/>
      <c r="P129" s="920"/>
    </row>
    <row r="130" spans="2:17" ht="15.75" customHeight="1" x14ac:dyDescent="0.25">
      <c r="B130" s="1118"/>
      <c r="C130" s="628" t="s">
        <v>465</v>
      </c>
      <c r="D130" s="47"/>
      <c r="E130" s="47"/>
      <c r="F130" s="161"/>
      <c r="G130" s="162"/>
      <c r="H130" s="464">
        <v>2</v>
      </c>
      <c r="I130" s="657"/>
      <c r="J130" s="657"/>
      <c r="K130" s="153" t="s">
        <v>437</v>
      </c>
      <c r="L130" s="486">
        <v>4</v>
      </c>
      <c r="M130" s="899">
        <v>0</v>
      </c>
      <c r="N130" s="900"/>
      <c r="O130" s="919"/>
      <c r="P130" s="920"/>
      <c r="Q130" s="233">
        <f>IF(M130=0,L130,M130)</f>
        <v>4</v>
      </c>
    </row>
    <row r="131" spans="2:17" ht="6" customHeight="1" x14ac:dyDescent="0.25">
      <c r="B131" s="1118"/>
      <c r="C131" s="628"/>
      <c r="D131" s="47"/>
      <c r="E131" s="6"/>
      <c r="F131" s="161"/>
      <c r="G131" s="164"/>
      <c r="H131" s="223"/>
      <c r="I131" s="657"/>
      <c r="J131" s="657"/>
      <c r="K131" s="153"/>
      <c r="L131" s="486"/>
      <c r="M131" s="37"/>
      <c r="N131" s="644"/>
      <c r="O131" s="631"/>
      <c r="P131" s="632"/>
    </row>
    <row r="132" spans="2:17" ht="15.75" customHeight="1" x14ac:dyDescent="0.25">
      <c r="B132" s="1118"/>
      <c r="C132" s="628" t="s">
        <v>466</v>
      </c>
      <c r="D132" s="47"/>
      <c r="E132" s="47"/>
      <c r="F132" s="161"/>
      <c r="G132" s="162"/>
      <c r="H132" s="464">
        <v>1</v>
      </c>
      <c r="I132" s="646"/>
      <c r="J132" s="657"/>
      <c r="K132" s="153"/>
      <c r="L132" s="486"/>
      <c r="M132" s="625"/>
      <c r="N132" s="644"/>
      <c r="O132" s="631"/>
      <c r="P132" s="632"/>
      <c r="Q132" s="11"/>
    </row>
    <row r="133" spans="2:17" ht="6" customHeight="1" x14ac:dyDescent="0.25">
      <c r="B133" s="1118"/>
      <c r="C133" s="628"/>
      <c r="D133" s="47"/>
      <c r="E133" s="6"/>
      <c r="F133" s="161"/>
      <c r="G133" s="164"/>
      <c r="H133" s="223"/>
      <c r="I133" s="657"/>
      <c r="J133" s="657"/>
      <c r="K133" s="153"/>
      <c r="L133" s="486"/>
      <c r="M133" s="37"/>
      <c r="N133" s="644"/>
      <c r="O133" s="631"/>
      <c r="P133" s="632"/>
    </row>
    <row r="134" spans="2:17" ht="14.1" customHeight="1" x14ac:dyDescent="0.25">
      <c r="B134" s="1118"/>
      <c r="C134" s="339" t="s">
        <v>60</v>
      </c>
      <c r="D134" s="168"/>
      <c r="E134" s="168"/>
      <c r="F134" s="161"/>
      <c r="G134" s="167"/>
      <c r="H134" s="417">
        <v>0</v>
      </c>
      <c r="I134" s="413">
        <v>0</v>
      </c>
      <c r="J134" s="657"/>
      <c r="K134" s="153" t="s">
        <v>52</v>
      </c>
      <c r="L134" s="486">
        <v>3</v>
      </c>
      <c r="M134" s="899">
        <v>0</v>
      </c>
      <c r="N134" s="900"/>
      <c r="O134" s="1136">
        <f>IF(H134&gt;0,ROUND((H134/$H$59)+0.495,1),0)</f>
        <v>0</v>
      </c>
      <c r="P134" s="1137"/>
      <c r="Q134" s="233">
        <f>IF(M134=0,L134,M134)</f>
        <v>3</v>
      </c>
    </row>
    <row r="135" spans="2:17" ht="6" customHeight="1" thickBot="1" x14ac:dyDescent="0.3">
      <c r="B135" s="1119"/>
      <c r="C135" s="645"/>
      <c r="D135" s="47"/>
      <c r="E135" s="6"/>
      <c r="F135" s="161"/>
      <c r="G135" s="164"/>
      <c r="H135" s="223"/>
      <c r="I135" s="164"/>
      <c r="J135" s="164"/>
      <c r="K135" s="153"/>
      <c r="L135" s="486"/>
      <c r="M135" s="905"/>
      <c r="N135" s="906"/>
      <c r="O135" s="631"/>
      <c r="P135" s="632"/>
    </row>
    <row r="136" spans="2:17" ht="14.1" customHeight="1" x14ac:dyDescent="0.25">
      <c r="B136" s="893" t="s">
        <v>177</v>
      </c>
      <c r="C136" s="202" t="s">
        <v>168</v>
      </c>
      <c r="D136" s="169"/>
      <c r="E136" s="170"/>
      <c r="F136" s="171"/>
      <c r="G136" s="172"/>
      <c r="H136" s="418">
        <v>0</v>
      </c>
      <c r="I136" s="322"/>
      <c r="J136" s="322"/>
      <c r="K136" s="473" t="s">
        <v>47</v>
      </c>
      <c r="L136" s="101">
        <v>3</v>
      </c>
      <c r="M136" s="1132">
        <v>0</v>
      </c>
      <c r="N136" s="1133"/>
      <c r="O136" s="1134">
        <f>IF(H136&gt;0,ROUND((H136/$H$59)+0.495,1),0)</f>
        <v>0</v>
      </c>
      <c r="P136" s="1135"/>
      <c r="Q136" s="233">
        <f>IF(M136=0,L136,M136)</f>
        <v>3</v>
      </c>
    </row>
    <row r="137" spans="2:17" ht="6" customHeight="1" x14ac:dyDescent="0.25">
      <c r="B137" s="894"/>
      <c r="C137" s="339"/>
      <c r="D137" s="47"/>
      <c r="E137" s="166"/>
      <c r="F137" s="161"/>
      <c r="G137" s="161"/>
      <c r="H137" s="211"/>
      <c r="I137" s="161"/>
      <c r="J137" s="214"/>
      <c r="K137" s="153"/>
      <c r="L137" s="486"/>
      <c r="M137" s="625"/>
      <c r="N137" s="644"/>
      <c r="O137" s="919"/>
      <c r="P137" s="1131"/>
    </row>
    <row r="138" spans="2:17" ht="14.1" customHeight="1" x14ac:dyDescent="0.25">
      <c r="B138" s="894"/>
      <c r="C138" s="339" t="s">
        <v>167</v>
      </c>
      <c r="D138" s="47"/>
      <c r="E138" s="166"/>
      <c r="F138" s="161"/>
      <c r="G138" s="167"/>
      <c r="H138" s="417">
        <v>0</v>
      </c>
      <c r="I138" s="213"/>
      <c r="J138" s="214"/>
      <c r="K138" s="153"/>
      <c r="L138" s="486"/>
      <c r="M138" s="625"/>
      <c r="N138" s="644"/>
      <c r="O138" s="923">
        <f>IF(H138&gt;0,ROUND((H138/$H$59)+0.495,1),0)</f>
        <v>0</v>
      </c>
      <c r="P138" s="924"/>
    </row>
    <row r="139" spans="2:17" ht="6" customHeight="1" x14ac:dyDescent="0.25">
      <c r="B139" s="894"/>
      <c r="C139" s="628"/>
      <c r="D139" s="47"/>
      <c r="E139" s="6"/>
      <c r="F139" s="161"/>
      <c r="G139" s="164"/>
      <c r="H139" s="223"/>
      <c r="I139" s="657"/>
      <c r="J139" s="214"/>
      <c r="K139" s="153"/>
      <c r="L139" s="486"/>
      <c r="M139" s="37"/>
      <c r="N139" s="644"/>
      <c r="O139" s="631"/>
      <c r="P139" s="637"/>
    </row>
    <row r="140" spans="2:17" ht="14.1" customHeight="1" x14ac:dyDescent="0.25">
      <c r="B140" s="894"/>
      <c r="C140" s="339" t="s">
        <v>165</v>
      </c>
      <c r="D140" s="47"/>
      <c r="E140" s="166"/>
      <c r="F140" s="161"/>
      <c r="G140" s="167"/>
      <c r="H140" s="417">
        <v>0</v>
      </c>
      <c r="I140" s="213" t="s">
        <v>228</v>
      </c>
      <c r="J140" s="480">
        <v>0</v>
      </c>
      <c r="K140" s="153"/>
      <c r="L140" s="636"/>
      <c r="M140" s="899">
        <v>0</v>
      </c>
      <c r="N140" s="900"/>
      <c r="O140" s="923">
        <f>IF(H140&gt;0,ROUND((H140/$H$59)+0.495,1),0)</f>
        <v>0</v>
      </c>
      <c r="P140" s="924"/>
      <c r="Q140" s="233">
        <f>IF(M140=0,L140,M140)</f>
        <v>0</v>
      </c>
    </row>
    <row r="141" spans="2:17" ht="6" customHeight="1" x14ac:dyDescent="0.25">
      <c r="B141" s="894"/>
      <c r="C141" s="628"/>
      <c r="D141" s="47"/>
      <c r="E141" s="6"/>
      <c r="F141" s="161"/>
      <c r="G141" s="164"/>
      <c r="H141" s="223"/>
      <c r="I141" s="657"/>
      <c r="J141" s="214"/>
      <c r="K141" s="153"/>
      <c r="L141" s="486"/>
      <c r="M141" s="37"/>
      <c r="N141" s="644"/>
      <c r="O141" s="631"/>
      <c r="P141" s="637"/>
    </row>
    <row r="142" spans="2:17" ht="11.25" customHeight="1" thickBot="1" x14ac:dyDescent="0.3">
      <c r="B142" s="895"/>
      <c r="C142" s="203" t="s">
        <v>61</v>
      </c>
      <c r="D142" s="173"/>
      <c r="E142" s="173"/>
      <c r="F142" s="174"/>
      <c r="G142" s="175"/>
      <c r="H142" s="419">
        <v>0</v>
      </c>
      <c r="I142" s="176"/>
      <c r="J142" s="481"/>
      <c r="K142" s="153" t="s">
        <v>47</v>
      </c>
      <c r="L142" s="102">
        <v>2.5</v>
      </c>
      <c r="M142" s="1128">
        <v>0</v>
      </c>
      <c r="N142" s="1129"/>
      <c r="O142" s="923">
        <f>IF(H142&gt;0,ROUND((H142/$H$59)+0.495,1),0)</f>
        <v>0</v>
      </c>
      <c r="P142" s="924"/>
      <c r="Q142" s="233">
        <f>IF(M142=0,L142,M142)</f>
        <v>2.5</v>
      </c>
    </row>
    <row r="143" spans="2:17" ht="14.1" customHeight="1" x14ac:dyDescent="0.25">
      <c r="B143" s="1120" t="s">
        <v>164</v>
      </c>
      <c r="C143" s="649" t="s">
        <v>331</v>
      </c>
      <c r="D143" s="177"/>
      <c r="E143" s="54"/>
      <c r="F143" s="178"/>
      <c r="G143" s="179"/>
      <c r="H143" s="421">
        <v>0</v>
      </c>
      <c r="I143" s="375"/>
      <c r="J143" s="375"/>
      <c r="K143" s="152" t="s">
        <v>47</v>
      </c>
      <c r="L143" s="544">
        <v>3</v>
      </c>
      <c r="M143" s="925">
        <v>0</v>
      </c>
      <c r="N143" s="1123"/>
      <c r="O143" s="1100">
        <f>IF(H143&gt;0,ROUND((H143/$H$59)+0.495,1),0)</f>
        <v>0</v>
      </c>
      <c r="P143" s="1101"/>
      <c r="Q143" s="546">
        <f>IF(M143=0,L143,M143)</f>
        <v>3</v>
      </c>
    </row>
    <row r="144" spans="2:17" ht="6" customHeight="1" x14ac:dyDescent="0.25">
      <c r="B144" s="1121"/>
      <c r="C144" s="628"/>
      <c r="D144" s="47"/>
      <c r="E144" s="6"/>
      <c r="F144" s="161"/>
      <c r="G144" s="164"/>
      <c r="H144" s="223"/>
      <c r="I144" s="657"/>
      <c r="J144" s="214"/>
      <c r="K144" s="153"/>
      <c r="L144" s="545"/>
      <c r="M144" s="37"/>
      <c r="N144" s="626"/>
      <c r="O144" s="919"/>
      <c r="P144" s="920"/>
    </row>
    <row r="145" spans="2:17" ht="14.1" customHeight="1" x14ac:dyDescent="0.25">
      <c r="B145" s="1121"/>
      <c r="C145" s="339" t="s">
        <v>53</v>
      </c>
      <c r="D145" s="168"/>
      <c r="E145" s="168"/>
      <c r="F145" s="161"/>
      <c r="G145" s="167"/>
      <c r="H145" s="417">
        <v>0</v>
      </c>
      <c r="I145" s="657"/>
      <c r="J145" s="214"/>
      <c r="K145" s="153" t="s">
        <v>47</v>
      </c>
      <c r="L145" s="545">
        <v>3</v>
      </c>
      <c r="M145" s="899">
        <v>0</v>
      </c>
      <c r="N145" s="900"/>
      <c r="O145" s="923">
        <f>IF(H145&gt;0,ROUND((H145/$H$59)+0.495,1),0)</f>
        <v>0</v>
      </c>
      <c r="P145" s="924"/>
      <c r="Q145" s="546">
        <f>IF(M145=0,L145,M145)</f>
        <v>3</v>
      </c>
    </row>
    <row r="146" spans="2:17" ht="6" customHeight="1" x14ac:dyDescent="0.25">
      <c r="B146" s="1121"/>
      <c r="C146" s="628"/>
      <c r="D146" s="47"/>
      <c r="E146" s="6"/>
      <c r="F146" s="161"/>
      <c r="G146" s="164"/>
      <c r="H146" s="223"/>
      <c r="I146" s="657"/>
      <c r="J146" s="214"/>
      <c r="K146" s="153"/>
      <c r="L146" s="545"/>
      <c r="M146" s="901"/>
      <c r="N146" s="902"/>
      <c r="O146" s="919"/>
      <c r="P146" s="920"/>
    </row>
    <row r="147" spans="2:17" ht="14.1" customHeight="1" x14ac:dyDescent="0.25">
      <c r="B147" s="1121"/>
      <c r="C147" s="339" t="s">
        <v>51</v>
      </c>
      <c r="D147" s="168"/>
      <c r="E147" s="166"/>
      <c r="F147" s="161"/>
      <c r="G147" s="167"/>
      <c r="H147" s="417">
        <v>0</v>
      </c>
      <c r="I147" s="416">
        <v>0</v>
      </c>
      <c r="J147" s="214"/>
      <c r="K147" s="153" t="s">
        <v>52</v>
      </c>
      <c r="L147" s="545">
        <v>3</v>
      </c>
      <c r="M147" s="901"/>
      <c r="N147" s="902"/>
      <c r="O147" s="923">
        <f>IF(H147&gt;0,ROUND((H147/$H$59)+0.495,1),0)</f>
        <v>0</v>
      </c>
      <c r="P147" s="924"/>
      <c r="Q147" s="546">
        <f>IF(M147=0,L147,M147)</f>
        <v>3</v>
      </c>
    </row>
    <row r="148" spans="2:17" ht="6" customHeight="1" x14ac:dyDescent="0.25">
      <c r="B148" s="1121"/>
      <c r="C148" s="628"/>
      <c r="D148" s="47"/>
      <c r="E148" s="6"/>
      <c r="F148" s="161"/>
      <c r="G148" s="164"/>
      <c r="H148" s="223"/>
      <c r="I148" s="657"/>
      <c r="J148" s="214"/>
      <c r="K148" s="153"/>
      <c r="L148" s="545"/>
      <c r="M148" s="901"/>
      <c r="N148" s="902"/>
      <c r="O148" s="923">
        <f t="shared" ref="O148:O172" si="2">IF(H148&gt;0,ROUND((H148/$H$59)+0.495,1),0)</f>
        <v>0</v>
      </c>
      <c r="P148" s="924"/>
    </row>
    <row r="149" spans="2:17" ht="14.1" customHeight="1" thickBot="1" x14ac:dyDescent="0.3">
      <c r="B149" s="1121"/>
      <c r="C149" s="339" t="s">
        <v>54</v>
      </c>
      <c r="D149" s="6"/>
      <c r="E149" s="661"/>
      <c r="F149" s="161"/>
      <c r="G149" s="164"/>
      <c r="H149" s="223"/>
      <c r="I149" s="657"/>
      <c r="J149" s="214"/>
      <c r="K149" s="543"/>
      <c r="L149" s="100"/>
      <c r="M149" s="905"/>
      <c r="N149" s="906"/>
      <c r="O149" s="905"/>
      <c r="P149" s="906"/>
    </row>
    <row r="150" spans="2:17" ht="14.1" customHeight="1" x14ac:dyDescent="0.25">
      <c r="B150" s="1121"/>
      <c r="C150" s="163"/>
      <c r="D150" s="218" t="s">
        <v>169</v>
      </c>
      <c r="E150" s="219"/>
      <c r="F150" s="220"/>
      <c r="G150" s="221"/>
      <c r="H150" s="422">
        <v>1800</v>
      </c>
      <c r="I150" s="217" t="s">
        <v>55</v>
      </c>
      <c r="J150" s="469">
        <v>20</v>
      </c>
      <c r="K150" s="153" t="s">
        <v>43</v>
      </c>
      <c r="L150" s="636">
        <v>0.55000000000000004</v>
      </c>
      <c r="M150" s="901"/>
      <c r="N150" s="902"/>
      <c r="O150" s="937">
        <f>IF(H150&gt;0,ROUND((H150/$H$59)+0.495,1),0)</f>
        <v>32.1</v>
      </c>
      <c r="P150" s="938"/>
      <c r="Q150" s="546">
        <f>IF(M150=0,L150,M150)</f>
        <v>0.55000000000000004</v>
      </c>
    </row>
    <row r="151" spans="2:17" ht="6" customHeight="1" x14ac:dyDescent="0.25">
      <c r="B151" s="1121"/>
      <c r="C151" s="163"/>
      <c r="D151" s="206"/>
      <c r="E151" s="222"/>
      <c r="F151" s="211"/>
      <c r="G151" s="223"/>
      <c r="H151" s="223"/>
      <c r="I151" s="657"/>
      <c r="J151" s="214"/>
      <c r="K151" s="153"/>
      <c r="L151" s="545"/>
      <c r="M151" s="901"/>
      <c r="N151" s="902"/>
      <c r="O151" s="923"/>
      <c r="P151" s="924"/>
    </row>
    <row r="152" spans="2:17" ht="14.1" customHeight="1" x14ac:dyDescent="0.25">
      <c r="B152" s="1121"/>
      <c r="C152" s="48"/>
      <c r="D152" s="209"/>
      <c r="E152" s="646" t="s">
        <v>176</v>
      </c>
      <c r="F152" s="211"/>
      <c r="G152" s="224"/>
      <c r="H152" s="482">
        <v>3</v>
      </c>
      <c r="I152" s="657"/>
      <c r="J152" s="214"/>
      <c r="K152" s="153"/>
      <c r="L152" s="545"/>
      <c r="M152" s="901"/>
      <c r="N152" s="902"/>
      <c r="O152" s="923"/>
      <c r="P152" s="924"/>
    </row>
    <row r="153" spans="2:17" ht="6" customHeight="1" thickBot="1" x14ac:dyDescent="0.3">
      <c r="B153" s="1121"/>
      <c r="C153" s="163"/>
      <c r="D153" s="206"/>
      <c r="E153" s="222"/>
      <c r="F153" s="211"/>
      <c r="G153" s="223"/>
      <c r="H153" s="223"/>
      <c r="I153" s="657"/>
      <c r="J153" s="214"/>
      <c r="K153" s="543"/>
      <c r="L153" s="100"/>
      <c r="M153" s="905"/>
      <c r="N153" s="906"/>
      <c r="O153" s="905"/>
      <c r="P153" s="906"/>
    </row>
    <row r="154" spans="2:17" ht="14.1" customHeight="1" x14ac:dyDescent="0.25">
      <c r="B154" s="1121"/>
      <c r="C154" s="160"/>
      <c r="D154" s="218" t="s">
        <v>62</v>
      </c>
      <c r="E154" s="225"/>
      <c r="F154" s="210"/>
      <c r="G154" s="221"/>
      <c r="H154" s="422">
        <v>0</v>
      </c>
      <c r="I154" s="180"/>
      <c r="J154" s="210"/>
      <c r="K154" s="153" t="s">
        <v>43</v>
      </c>
      <c r="L154" s="636">
        <v>0.55000000000000004</v>
      </c>
      <c r="M154" s="901"/>
      <c r="N154" s="902"/>
      <c r="O154" s="937">
        <f>IF(H154&gt;0,ROUND((H154/$H$59)+0.495,1),0)</f>
        <v>0</v>
      </c>
      <c r="P154" s="938"/>
      <c r="Q154" s="546">
        <f>IF(M154=0,L154,M154)</f>
        <v>0.55000000000000004</v>
      </c>
    </row>
    <row r="155" spans="2:17" ht="6" customHeight="1" x14ac:dyDescent="0.25">
      <c r="B155" s="1121"/>
      <c r="C155" s="163"/>
      <c r="D155" s="206"/>
      <c r="E155" s="209"/>
      <c r="F155" s="211"/>
      <c r="G155" s="223"/>
      <c r="H155" s="223"/>
      <c r="I155" s="214"/>
      <c r="J155" s="214"/>
      <c r="K155" s="153"/>
      <c r="L155" s="545"/>
      <c r="M155" s="901"/>
      <c r="N155" s="902"/>
      <c r="O155" s="923"/>
      <c r="P155" s="924"/>
    </row>
    <row r="156" spans="2:17" ht="14.1" customHeight="1" x14ac:dyDescent="0.25">
      <c r="B156" s="1121"/>
      <c r="C156" s="160"/>
      <c r="D156" s="646"/>
      <c r="E156" s="105" t="s">
        <v>59</v>
      </c>
      <c r="F156" s="213" t="s">
        <v>170</v>
      </c>
      <c r="G156" s="226"/>
      <c r="H156" s="423">
        <v>0</v>
      </c>
      <c r="I156" s="213" t="s">
        <v>67</v>
      </c>
      <c r="J156" s="423">
        <v>0</v>
      </c>
      <c r="K156" s="153"/>
      <c r="L156" s="545"/>
      <c r="M156" s="901"/>
      <c r="N156" s="902"/>
      <c r="O156" s="923"/>
      <c r="P156" s="924"/>
    </row>
    <row r="157" spans="2:17" ht="6" customHeight="1" x14ac:dyDescent="0.25">
      <c r="B157" s="1121"/>
      <c r="C157" s="163"/>
      <c r="D157" s="206"/>
      <c r="E157" s="209"/>
      <c r="F157" s="211"/>
      <c r="G157" s="223"/>
      <c r="H157" s="223"/>
      <c r="I157" s="12"/>
      <c r="J157" s="214"/>
      <c r="K157" s="153"/>
      <c r="L157" s="545"/>
      <c r="M157" s="901"/>
      <c r="N157" s="902"/>
      <c r="O157" s="923"/>
      <c r="P157" s="924"/>
    </row>
    <row r="158" spans="2:17" ht="14.1" customHeight="1" x14ac:dyDescent="0.25">
      <c r="B158" s="1121"/>
      <c r="C158" s="163"/>
      <c r="D158" s="206"/>
      <c r="E158" s="105"/>
      <c r="F158" s="227"/>
      <c r="G158" s="228"/>
      <c r="H158" s="228"/>
      <c r="I158" s="213" t="s">
        <v>13</v>
      </c>
      <c r="J158" s="470">
        <v>0</v>
      </c>
      <c r="K158" s="153"/>
      <c r="L158" s="545"/>
      <c r="M158" s="901"/>
      <c r="N158" s="902"/>
      <c r="O158" s="923"/>
      <c r="P158" s="924"/>
    </row>
    <row r="159" spans="2:17" ht="6" customHeight="1" thickBot="1" x14ac:dyDescent="0.3">
      <c r="B159" s="1121"/>
      <c r="C159" s="163"/>
      <c r="D159" s="229"/>
      <c r="E159" s="209"/>
      <c r="F159" s="211"/>
      <c r="G159" s="223"/>
      <c r="H159" s="223"/>
      <c r="I159" s="12"/>
      <c r="J159" s="214"/>
      <c r="K159" s="543"/>
      <c r="L159" s="100"/>
      <c r="M159" s="905"/>
      <c r="N159" s="906"/>
      <c r="O159" s="905"/>
      <c r="P159" s="906"/>
    </row>
    <row r="160" spans="2:17" ht="14.1" customHeight="1" x14ac:dyDescent="0.25">
      <c r="B160" s="1121"/>
      <c r="C160" s="163"/>
      <c r="D160" s="218" t="s">
        <v>63</v>
      </c>
      <c r="E160" s="219"/>
      <c r="F160" s="220"/>
      <c r="G160" s="221"/>
      <c r="H160" s="422">
        <v>0</v>
      </c>
      <c r="I160" s="215"/>
      <c r="J160" s="215"/>
      <c r="K160" s="153" t="s">
        <v>43</v>
      </c>
      <c r="L160" s="636">
        <v>0.4</v>
      </c>
      <c r="M160" s="901"/>
      <c r="N160" s="902"/>
      <c r="O160" s="937">
        <f>IF(H160&gt;0,ROUND((H160/$H$59)+0.495,1),0)</f>
        <v>0</v>
      </c>
      <c r="P160" s="938"/>
      <c r="Q160" s="546">
        <f>IF(M160=0,L160,M160)</f>
        <v>0.4</v>
      </c>
    </row>
    <row r="161" spans="2:17" ht="6" customHeight="1" x14ac:dyDescent="0.25">
      <c r="B161" s="1121"/>
      <c r="C161" s="163"/>
      <c r="D161" s="206"/>
      <c r="E161" s="209"/>
      <c r="F161" s="211"/>
      <c r="G161" s="223"/>
      <c r="H161" s="223"/>
      <c r="I161" s="12"/>
      <c r="J161" s="214"/>
      <c r="K161" s="153"/>
      <c r="L161" s="545"/>
      <c r="M161" s="901"/>
      <c r="N161" s="902"/>
      <c r="O161" s="923"/>
      <c r="P161" s="924"/>
    </row>
    <row r="162" spans="2:17" ht="14.1" customHeight="1" x14ac:dyDescent="0.25">
      <c r="B162" s="1121"/>
      <c r="C162" s="163"/>
      <c r="D162" s="206"/>
      <c r="E162" s="105" t="s">
        <v>59</v>
      </c>
      <c r="F162" s="213" t="s">
        <v>170</v>
      </c>
      <c r="G162" s="226"/>
      <c r="H162" s="423">
        <v>0</v>
      </c>
      <c r="I162" s="213" t="s">
        <v>64</v>
      </c>
      <c r="J162" s="423">
        <v>0</v>
      </c>
      <c r="K162" s="153"/>
      <c r="L162" s="545"/>
      <c r="M162" s="901"/>
      <c r="N162" s="902"/>
      <c r="O162" s="923"/>
      <c r="P162" s="924"/>
    </row>
    <row r="163" spans="2:17" ht="6" customHeight="1" x14ac:dyDescent="0.25">
      <c r="B163" s="1121"/>
      <c r="C163" s="163"/>
      <c r="D163" s="206"/>
      <c r="E163" s="209"/>
      <c r="F163" s="211"/>
      <c r="G163" s="223"/>
      <c r="H163" s="223"/>
      <c r="I163" s="12"/>
      <c r="J163" s="214"/>
      <c r="K163" s="153"/>
      <c r="L163" s="545"/>
      <c r="M163" s="901"/>
      <c r="N163" s="902"/>
      <c r="O163" s="923"/>
      <c r="P163" s="924"/>
    </row>
    <row r="164" spans="2:17" ht="14.1" customHeight="1" x14ac:dyDescent="0.25">
      <c r="B164" s="1121"/>
      <c r="C164" s="48"/>
      <c r="D164" s="209"/>
      <c r="E164" s="646"/>
      <c r="F164" s="211"/>
      <c r="G164" s="230"/>
      <c r="H164" s="230"/>
      <c r="I164" s="213" t="s">
        <v>13</v>
      </c>
      <c r="J164" s="470">
        <v>0</v>
      </c>
      <c r="K164" s="153"/>
      <c r="L164" s="636"/>
      <c r="M164" s="901"/>
      <c r="N164" s="902"/>
      <c r="O164" s="923"/>
      <c r="P164" s="924"/>
    </row>
    <row r="165" spans="2:17" ht="6" customHeight="1" thickBot="1" x14ac:dyDescent="0.3">
      <c r="B165" s="1121"/>
      <c r="C165" s="163"/>
      <c r="D165" s="209"/>
      <c r="E165" s="209"/>
      <c r="F165" s="209"/>
      <c r="G165" s="209"/>
      <c r="H165" s="209"/>
      <c r="I165" s="209"/>
      <c r="J165" s="214"/>
      <c r="K165" s="543"/>
      <c r="L165" s="100"/>
      <c r="M165" s="905"/>
      <c r="N165" s="906"/>
      <c r="O165" s="905"/>
      <c r="P165" s="906"/>
    </row>
    <row r="166" spans="2:17" ht="14.1" customHeight="1" x14ac:dyDescent="0.25">
      <c r="B166" s="1121"/>
      <c r="C166" s="163"/>
      <c r="D166" s="218" t="s">
        <v>65</v>
      </c>
      <c r="E166" s="219"/>
      <c r="F166" s="220"/>
      <c r="G166" s="220"/>
      <c r="H166" s="422">
        <v>0</v>
      </c>
      <c r="I166" s="216" t="s">
        <v>55</v>
      </c>
      <c r="J166" s="469">
        <v>0</v>
      </c>
      <c r="K166" s="153" t="s">
        <v>43</v>
      </c>
      <c r="L166" s="636">
        <v>0.8</v>
      </c>
      <c r="M166" s="901"/>
      <c r="N166" s="902"/>
      <c r="O166" s="937">
        <f>IF(H166&gt;0,ROUND((H166/$H$59)+0.495,1),0)</f>
        <v>0</v>
      </c>
      <c r="P166" s="938"/>
      <c r="Q166" s="546">
        <f>IF(M166=0,L166,M166)</f>
        <v>0.8</v>
      </c>
    </row>
    <row r="167" spans="2:17" ht="6" customHeight="1" x14ac:dyDescent="0.25">
      <c r="B167" s="1121"/>
      <c r="C167" s="163"/>
      <c r="D167" s="6"/>
      <c r="E167" s="646"/>
      <c r="F167" s="211"/>
      <c r="G167" s="164"/>
      <c r="H167" s="223"/>
      <c r="I167" s="166"/>
      <c r="J167" s="214"/>
      <c r="K167" s="153"/>
      <c r="L167" s="636"/>
      <c r="M167" s="901"/>
      <c r="N167" s="902"/>
      <c r="O167" s="923"/>
      <c r="P167" s="924"/>
    </row>
    <row r="168" spans="2:17" ht="14.1" customHeight="1" x14ac:dyDescent="0.25">
      <c r="B168" s="1121"/>
      <c r="C168" s="163" t="s">
        <v>49</v>
      </c>
      <c r="D168" s="6"/>
      <c r="E168" s="646"/>
      <c r="F168" s="213" t="s">
        <v>13</v>
      </c>
      <c r="G168" s="167"/>
      <c r="H168" s="417">
        <v>0</v>
      </c>
      <c r="I168" s="657"/>
      <c r="J168" s="214"/>
      <c r="K168" s="153"/>
      <c r="L168" s="636"/>
      <c r="M168" s="901"/>
      <c r="N168" s="902"/>
      <c r="O168" s="923"/>
      <c r="P168" s="924"/>
    </row>
    <row r="169" spans="2:17" ht="6" customHeight="1" thickBot="1" x14ac:dyDescent="0.3">
      <c r="B169" s="1121"/>
      <c r="C169" s="163"/>
      <c r="D169" s="100"/>
      <c r="E169" s="100"/>
      <c r="F169" s="100"/>
      <c r="G169" s="100"/>
      <c r="H169" s="100"/>
      <c r="I169" s="100"/>
      <c r="J169" s="100"/>
      <c r="K169" s="543"/>
      <c r="L169" s="100"/>
      <c r="M169" s="905"/>
      <c r="N169" s="906"/>
      <c r="O169" s="905"/>
      <c r="P169" s="906"/>
    </row>
    <row r="170" spans="2:17" ht="14.1" customHeight="1" x14ac:dyDescent="0.25">
      <c r="B170" s="1121"/>
      <c r="C170" s="628" t="s">
        <v>171</v>
      </c>
      <c r="D170" s="220"/>
      <c r="E170" s="220"/>
      <c r="F170" s="220"/>
      <c r="G170" s="220"/>
      <c r="H170" s="576" t="str">
        <f>K16</f>
        <v>Non</v>
      </c>
      <c r="I170" s="220"/>
      <c r="J170" s="220"/>
      <c r="K170" s="153"/>
      <c r="L170" s="636"/>
      <c r="M170" s="901"/>
      <c r="N170" s="902"/>
      <c r="O170" s="923"/>
      <c r="P170" s="924"/>
    </row>
    <row r="171" spans="2:17" ht="6" customHeight="1" x14ac:dyDescent="0.25">
      <c r="B171" s="1121"/>
      <c r="C171" s="628"/>
      <c r="D171" s="206"/>
      <c r="E171" s="209"/>
      <c r="F171" s="211"/>
      <c r="G171" s="164"/>
      <c r="H171" s="223"/>
      <c r="I171" s="657"/>
      <c r="J171" s="214"/>
      <c r="K171" s="153"/>
      <c r="L171" s="636"/>
      <c r="M171" s="901"/>
      <c r="N171" s="902"/>
      <c r="O171" s="923">
        <f t="shared" si="2"/>
        <v>0</v>
      </c>
      <c r="P171" s="924"/>
    </row>
    <row r="172" spans="2:17" ht="14.1" customHeight="1" x14ac:dyDescent="0.25">
      <c r="B172" s="1121"/>
      <c r="C172" s="971" t="s">
        <v>173</v>
      </c>
      <c r="D172" s="972"/>
      <c r="E172" s="972"/>
      <c r="F172" s="972"/>
      <c r="G172" s="167"/>
      <c r="H172" s="417">
        <v>0</v>
      </c>
      <c r="I172" s="648"/>
      <c r="J172" s="214"/>
      <c r="K172" s="153" t="s">
        <v>47</v>
      </c>
      <c r="L172" s="636">
        <v>2</v>
      </c>
      <c r="M172" s="899">
        <v>0</v>
      </c>
      <c r="N172" s="900"/>
      <c r="O172" s="923">
        <f t="shared" si="2"/>
        <v>0</v>
      </c>
      <c r="P172" s="924"/>
      <c r="Q172" s="546">
        <f>IF(M172=0,L172,M172)</f>
        <v>2</v>
      </c>
    </row>
    <row r="173" spans="2:17" ht="6" customHeight="1" x14ac:dyDescent="0.25">
      <c r="B173" s="1121"/>
      <c r="C173" s="628"/>
      <c r="D173" s="206"/>
      <c r="E173" s="209"/>
      <c r="F173" s="211"/>
      <c r="G173" s="164"/>
      <c r="H173" s="223"/>
      <c r="I173" s="657"/>
      <c r="J173" s="214"/>
      <c r="K173" s="153"/>
      <c r="L173" s="636"/>
      <c r="M173" s="901"/>
      <c r="N173" s="902"/>
      <c r="O173" s="919"/>
      <c r="P173" s="920"/>
    </row>
    <row r="174" spans="2:17" ht="14.1" customHeight="1" x14ac:dyDescent="0.25">
      <c r="B174" s="1121"/>
      <c r="C174" s="208" t="s">
        <v>172</v>
      </c>
      <c r="D174" s="212"/>
      <c r="E174" s="212"/>
      <c r="F174" s="629"/>
      <c r="G174" s="167"/>
      <c r="H174" s="417">
        <v>0</v>
      </c>
      <c r="I174" s="213" t="s">
        <v>55</v>
      </c>
      <c r="J174" s="471">
        <v>0</v>
      </c>
      <c r="K174" s="153" t="s">
        <v>47</v>
      </c>
      <c r="L174" s="636">
        <v>4</v>
      </c>
      <c r="M174" s="899">
        <v>0</v>
      </c>
      <c r="N174" s="900"/>
      <c r="O174" s="923">
        <f>IF(H174&gt;0,ROUND((H174/$H$59)+0.495,1),0)</f>
        <v>0</v>
      </c>
      <c r="P174" s="924"/>
      <c r="Q174" s="546">
        <f>IF(M174=0,L174,M174)</f>
        <v>4</v>
      </c>
    </row>
    <row r="175" spans="2:17" ht="6" customHeight="1" x14ac:dyDescent="0.25">
      <c r="B175" s="1121"/>
      <c r="C175" s="163"/>
      <c r="D175" s="47"/>
      <c r="E175" s="6"/>
      <c r="F175" s="161"/>
      <c r="G175" s="164"/>
      <c r="H175" s="223"/>
      <c r="I175" s="657"/>
      <c r="J175" s="214"/>
      <c r="K175" s="153"/>
      <c r="L175" s="636"/>
      <c r="M175" s="901"/>
      <c r="N175" s="902"/>
      <c r="O175" s="919"/>
      <c r="P175" s="920"/>
    </row>
    <row r="176" spans="2:17" ht="14.1" customHeight="1" x14ac:dyDescent="0.25">
      <c r="B176" s="1121"/>
      <c r="C176" s="183"/>
      <c r="D176" s="184"/>
      <c r="E176" s="165"/>
      <c r="F176" s="105" t="s">
        <v>328</v>
      </c>
      <c r="G176" s="182"/>
      <c r="H176" s="414">
        <v>0</v>
      </c>
      <c r="I176" s="213" t="s">
        <v>252</v>
      </c>
      <c r="J176" s="472" t="s">
        <v>258</v>
      </c>
      <c r="K176" s="153"/>
      <c r="L176" s="636"/>
      <c r="M176" s="901"/>
      <c r="N176" s="902"/>
      <c r="O176" s="919"/>
      <c r="P176" s="920"/>
    </row>
    <row r="177" spans="2:17" ht="6" customHeight="1" x14ac:dyDescent="0.25">
      <c r="B177" s="1121"/>
      <c r="C177" s="163"/>
      <c r="D177" s="47"/>
      <c r="E177" s="6"/>
      <c r="F177" s="161"/>
      <c r="G177" s="164"/>
      <c r="H177" s="223"/>
      <c r="I177" s="657"/>
      <c r="J177" s="657"/>
      <c r="K177" s="153"/>
      <c r="L177" s="636"/>
      <c r="M177" s="901"/>
      <c r="N177" s="902"/>
      <c r="O177" s="919"/>
      <c r="P177" s="920"/>
    </row>
    <row r="178" spans="2:17" ht="14.1" customHeight="1" x14ac:dyDescent="0.25">
      <c r="B178" s="1121"/>
      <c r="C178" s="208" t="s">
        <v>178</v>
      </c>
      <c r="D178" s="47"/>
      <c r="E178" s="47"/>
      <c r="F178" s="185"/>
      <c r="G178" s="181"/>
      <c r="H178" s="464">
        <v>2</v>
      </c>
      <c r="I178" s="657"/>
      <c r="J178" s="657"/>
      <c r="K178" s="153"/>
      <c r="L178" s="636"/>
      <c r="M178" s="901"/>
      <c r="N178" s="902"/>
      <c r="O178" s="919"/>
      <c r="P178" s="920"/>
    </row>
    <row r="179" spans="2:17" ht="6" customHeight="1" x14ac:dyDescent="0.25">
      <c r="B179" s="1121"/>
      <c r="C179" s="628"/>
      <c r="D179" s="47"/>
      <c r="E179" s="6"/>
      <c r="F179" s="161"/>
      <c r="G179" s="164"/>
      <c r="H179" s="223"/>
      <c r="I179" s="657"/>
      <c r="J179" s="657"/>
      <c r="K179" s="153"/>
      <c r="L179" s="636"/>
      <c r="M179" s="901"/>
      <c r="N179" s="902"/>
      <c r="O179" s="919"/>
      <c r="P179" s="920"/>
    </row>
    <row r="180" spans="2:17" ht="14.1" customHeight="1" x14ac:dyDescent="0.25">
      <c r="B180" s="1121"/>
      <c r="C180" s="628" t="s">
        <v>75</v>
      </c>
      <c r="D180" s="47"/>
      <c r="E180" s="47"/>
      <c r="F180" s="185"/>
      <c r="G180" s="181"/>
      <c r="H180" s="464">
        <v>2</v>
      </c>
      <c r="I180" s="186"/>
      <c r="J180" s="657"/>
      <c r="K180" s="153"/>
      <c r="L180" s="636"/>
      <c r="M180" s="901"/>
      <c r="N180" s="902"/>
      <c r="O180" s="919"/>
      <c r="P180" s="920"/>
    </row>
    <row r="181" spans="2:17" ht="6" customHeight="1" x14ac:dyDescent="0.25">
      <c r="B181" s="1121"/>
      <c r="C181" s="628"/>
      <c r="D181" s="47"/>
      <c r="E181" s="6"/>
      <c r="F181" s="161"/>
      <c r="G181" s="164"/>
      <c r="H181" s="223"/>
      <c r="I181" s="657"/>
      <c r="J181" s="657"/>
      <c r="K181" s="153"/>
      <c r="L181" s="636"/>
      <c r="M181" s="901"/>
      <c r="N181" s="902"/>
      <c r="O181" s="919"/>
      <c r="P181" s="920"/>
    </row>
    <row r="182" spans="2:17" ht="14.1" customHeight="1" x14ac:dyDescent="0.25">
      <c r="B182" s="1121"/>
      <c r="C182" s="628" t="s">
        <v>179</v>
      </c>
      <c r="D182" s="47"/>
      <c r="E182" s="47"/>
      <c r="F182" s="185"/>
      <c r="G182" s="32"/>
      <c r="H182" s="466">
        <v>1</v>
      </c>
      <c r="I182" s="657"/>
      <c r="J182" s="657"/>
      <c r="K182" s="153"/>
      <c r="L182" s="636"/>
      <c r="M182" s="901"/>
      <c r="N182" s="902"/>
      <c r="O182" s="919"/>
      <c r="P182" s="920"/>
    </row>
    <row r="183" spans="2:17" ht="6" customHeight="1" thickBot="1" x14ac:dyDescent="0.3">
      <c r="B183" s="1122"/>
      <c r="C183" s="187"/>
      <c r="D183" s="188"/>
      <c r="E183" s="8"/>
      <c r="F183" s="189"/>
      <c r="G183" s="190"/>
      <c r="H183" s="424"/>
      <c r="I183" s="191"/>
      <c r="J183" s="191"/>
      <c r="K183" s="154"/>
      <c r="L183" s="660"/>
      <c r="M183" s="927"/>
      <c r="N183" s="928"/>
      <c r="O183" s="921"/>
      <c r="P183" s="922"/>
    </row>
    <row r="184" spans="2:17" ht="14.1" customHeight="1" x14ac:dyDescent="0.25">
      <c r="B184" s="896" t="s">
        <v>163</v>
      </c>
      <c r="C184" s="649" t="s">
        <v>56</v>
      </c>
      <c r="D184" s="205"/>
      <c r="E184" s="54"/>
      <c r="F184" s="178"/>
      <c r="G184" s="179"/>
      <c r="H184" s="421">
        <v>0</v>
      </c>
      <c r="I184" s="143"/>
      <c r="J184" s="143"/>
      <c r="K184" s="153" t="s">
        <v>47</v>
      </c>
      <c r="L184" s="97">
        <v>6</v>
      </c>
      <c r="M184" s="925">
        <v>0</v>
      </c>
      <c r="N184" s="926"/>
      <c r="O184" s="923">
        <f>IF(H184&gt;0,ROUND((H184/$H$59)+0.495,1),0)</f>
        <v>0</v>
      </c>
      <c r="P184" s="924"/>
      <c r="Q184" s="233">
        <f>IF(M184=0,L184,M184)</f>
        <v>6</v>
      </c>
    </row>
    <row r="185" spans="2:17" ht="6" customHeight="1" x14ac:dyDescent="0.25">
      <c r="B185" s="897"/>
      <c r="C185" s="628"/>
      <c r="D185" s="206"/>
      <c r="E185" s="6"/>
      <c r="F185" s="161"/>
      <c r="G185" s="164"/>
      <c r="H185" s="223"/>
      <c r="I185" s="657"/>
      <c r="J185" s="657"/>
      <c r="K185" s="153"/>
      <c r="L185" s="486"/>
      <c r="M185" s="625"/>
      <c r="N185" s="644"/>
      <c r="O185" s="919"/>
      <c r="P185" s="920"/>
    </row>
    <row r="186" spans="2:17" ht="14.1" customHeight="1" x14ac:dyDescent="0.25">
      <c r="B186" s="897"/>
      <c r="C186" s="339" t="s">
        <v>58</v>
      </c>
      <c r="D186" s="206"/>
      <c r="E186" s="47"/>
      <c r="F186" s="161"/>
      <c r="G186" s="167"/>
      <c r="H186" s="417">
        <v>0</v>
      </c>
      <c r="I186" s="657"/>
      <c r="J186" s="657"/>
      <c r="K186" s="153"/>
      <c r="L186" s="486"/>
      <c r="M186" s="899"/>
      <c r="N186" s="918"/>
      <c r="O186" s="919"/>
      <c r="P186" s="920"/>
    </row>
    <row r="187" spans="2:17" ht="6" customHeight="1" x14ac:dyDescent="0.25">
      <c r="B187" s="897"/>
      <c r="C187" s="628"/>
      <c r="D187" s="206"/>
      <c r="E187" s="6"/>
      <c r="F187" s="161"/>
      <c r="G187" s="164"/>
      <c r="H187" s="223"/>
      <c r="I187" s="657"/>
      <c r="J187" s="657"/>
      <c r="K187" s="153"/>
      <c r="L187" s="486"/>
      <c r="M187" s="625"/>
      <c r="N187" s="644"/>
      <c r="O187" s="919"/>
      <c r="P187" s="920"/>
    </row>
    <row r="188" spans="2:17" ht="14.1" customHeight="1" x14ac:dyDescent="0.25">
      <c r="B188" s="897"/>
      <c r="C188" s="339" t="s">
        <v>180</v>
      </c>
      <c r="D188" s="339"/>
      <c r="E188" s="165"/>
      <c r="F188" s="165"/>
      <c r="G188" s="167"/>
      <c r="H188" s="417">
        <v>0</v>
      </c>
      <c r="I188" s="657"/>
      <c r="J188" s="657"/>
      <c r="K188" s="153" t="s">
        <v>47</v>
      </c>
      <c r="L188" s="486">
        <v>8</v>
      </c>
      <c r="M188" s="899">
        <v>0</v>
      </c>
      <c r="N188" s="918"/>
      <c r="O188" s="919"/>
      <c r="P188" s="920"/>
      <c r="Q188" s="233">
        <f>IF(M188=0,L188,M188)</f>
        <v>8</v>
      </c>
    </row>
    <row r="189" spans="2:17" ht="6" customHeight="1" x14ac:dyDescent="0.25">
      <c r="B189" s="897"/>
      <c r="C189" s="903"/>
      <c r="D189" s="904"/>
      <c r="E189" s="6"/>
      <c r="F189" s="161"/>
      <c r="G189" s="164"/>
      <c r="H189" s="223"/>
      <c r="I189" s="657"/>
      <c r="J189" s="657"/>
      <c r="K189" s="153"/>
      <c r="L189" s="486"/>
      <c r="M189" s="625"/>
      <c r="N189" s="644"/>
      <c r="O189" s="919"/>
      <c r="P189" s="920"/>
    </row>
    <row r="190" spans="2:17" ht="14.1" customHeight="1" x14ac:dyDescent="0.25">
      <c r="B190" s="897"/>
      <c r="C190" s="339" t="s">
        <v>181</v>
      </c>
      <c r="D190" s="339"/>
      <c r="E190" s="917"/>
      <c r="F190" s="917"/>
      <c r="G190" s="32"/>
      <c r="H190" s="425">
        <v>0</v>
      </c>
      <c r="I190" s="657"/>
      <c r="J190" s="657"/>
      <c r="K190" s="153"/>
      <c r="L190" s="486"/>
      <c r="M190" s="899"/>
      <c r="N190" s="918"/>
      <c r="O190" s="919"/>
      <c r="P190" s="920"/>
    </row>
    <row r="191" spans="2:17" ht="6" customHeight="1" x14ac:dyDescent="0.25">
      <c r="B191" s="897"/>
      <c r="C191" s="903"/>
      <c r="D191" s="904"/>
      <c r="E191" s="6"/>
      <c r="F191" s="161"/>
      <c r="G191" s="164"/>
      <c r="H191" s="223"/>
      <c r="I191" s="657"/>
      <c r="J191" s="657"/>
      <c r="K191" s="153"/>
      <c r="L191" s="486"/>
      <c r="M191" s="625"/>
      <c r="N191" s="644"/>
      <c r="O191" s="919"/>
      <c r="P191" s="920"/>
    </row>
    <row r="192" spans="2:17" ht="14.1" customHeight="1" x14ac:dyDescent="0.25">
      <c r="B192" s="897"/>
      <c r="C192" s="339" t="s">
        <v>184</v>
      </c>
      <c r="D192" s="339"/>
      <c r="E192" s="47"/>
      <c r="F192" s="47"/>
      <c r="G192" s="192"/>
      <c r="H192" s="417">
        <v>0</v>
      </c>
      <c r="I192" s="657"/>
      <c r="J192" s="657"/>
      <c r="K192" s="153" t="s">
        <v>47</v>
      </c>
      <c r="L192" s="486">
        <v>3</v>
      </c>
      <c r="M192" s="899">
        <v>0</v>
      </c>
      <c r="N192" s="918"/>
      <c r="O192" s="919"/>
      <c r="P192" s="920"/>
      <c r="Q192" s="233">
        <f>IF(M192=0,L192,M192)</f>
        <v>3</v>
      </c>
    </row>
    <row r="193" spans="1:18" ht="6" customHeight="1" x14ac:dyDescent="0.25">
      <c r="B193" s="897"/>
      <c r="C193" s="903"/>
      <c r="D193" s="904"/>
      <c r="E193" s="6"/>
      <c r="F193" s="161"/>
      <c r="G193" s="164"/>
      <c r="H193" s="223"/>
      <c r="I193" s="657"/>
      <c r="J193" s="657"/>
      <c r="K193" s="153"/>
      <c r="L193" s="486"/>
      <c r="M193" s="625"/>
      <c r="N193" s="644"/>
      <c r="O193" s="919"/>
      <c r="P193" s="920"/>
    </row>
    <row r="194" spans="1:18" ht="14.1" customHeight="1" x14ac:dyDescent="0.25">
      <c r="B194" s="897"/>
      <c r="C194" s="204" t="s">
        <v>183</v>
      </c>
      <c r="D194" s="207"/>
      <c r="E194" s="47"/>
      <c r="F194" s="47"/>
      <c r="G194" s="167"/>
      <c r="H194" s="467">
        <v>10</v>
      </c>
      <c r="I194" s="657"/>
      <c r="J194" s="657"/>
      <c r="K194" s="153"/>
      <c r="L194" s="486"/>
      <c r="M194" s="899">
        <v>0</v>
      </c>
      <c r="N194" s="918"/>
      <c r="O194" s="919"/>
      <c r="P194" s="920"/>
    </row>
    <row r="195" spans="1:18" ht="6" customHeight="1" x14ac:dyDescent="0.25">
      <c r="B195" s="897"/>
      <c r="C195" s="903"/>
      <c r="D195" s="904"/>
      <c r="E195" s="6"/>
      <c r="F195" s="161"/>
      <c r="G195" s="164"/>
      <c r="H195" s="223"/>
      <c r="I195" s="657"/>
      <c r="J195" s="657"/>
      <c r="K195" s="153"/>
      <c r="L195" s="486"/>
      <c r="M195" s="625"/>
      <c r="N195" s="644"/>
      <c r="O195" s="919"/>
      <c r="P195" s="920"/>
    </row>
    <row r="196" spans="1:18" ht="14.1" customHeight="1" thickBot="1" x14ac:dyDescent="0.3">
      <c r="B196" s="898"/>
      <c r="C196" s="909" t="s">
        <v>457</v>
      </c>
      <c r="D196" s="910"/>
      <c r="E196" s="910"/>
      <c r="F196" s="382" t="s">
        <v>456</v>
      </c>
      <c r="G196" s="194"/>
      <c r="H196" s="426">
        <v>0</v>
      </c>
      <c r="I196" s="231" t="s">
        <v>182</v>
      </c>
      <c r="J196" s="429">
        <v>0</v>
      </c>
      <c r="K196" s="154" t="s">
        <v>47</v>
      </c>
      <c r="L196" s="41"/>
      <c r="M196" s="1040"/>
      <c r="N196" s="1041"/>
      <c r="O196" s="921"/>
      <c r="P196" s="922"/>
      <c r="Q196" s="233">
        <f>IF(M196=0,L196,M196)</f>
        <v>0</v>
      </c>
      <c r="R196" s="4" t="s">
        <v>320</v>
      </c>
    </row>
    <row r="197" spans="1:18" ht="14.1" customHeight="1" x14ac:dyDescent="0.25">
      <c r="B197" s="1023" t="s">
        <v>203</v>
      </c>
      <c r="C197" s="1028" t="s">
        <v>66</v>
      </c>
      <c r="D197" s="1029"/>
      <c r="E197" s="96"/>
      <c r="F197" s="178"/>
      <c r="G197" s="195"/>
      <c r="H197" s="427"/>
      <c r="I197" s="143"/>
      <c r="J197" s="430" t="s">
        <v>254</v>
      </c>
      <c r="K197" s="152" t="s">
        <v>47</v>
      </c>
      <c r="L197" s="486">
        <v>0.16</v>
      </c>
      <c r="M197" s="640"/>
      <c r="N197" s="641"/>
      <c r="O197" s="919"/>
      <c r="P197" s="920"/>
      <c r="Q197" s="233">
        <f>IF(M197=0,L197,M197)</f>
        <v>0.16</v>
      </c>
      <c r="R197" s="4" t="s">
        <v>110</v>
      </c>
    </row>
    <row r="198" spans="1:18" ht="14.1" customHeight="1" x14ac:dyDescent="0.25">
      <c r="B198" s="1024"/>
      <c r="C198" s="17"/>
      <c r="D198" s="47"/>
      <c r="E198" s="646" t="s">
        <v>529</v>
      </c>
      <c r="F198" s="185"/>
      <c r="G198" s="32"/>
      <c r="H198" s="415" t="s">
        <v>258</v>
      </c>
      <c r="I198" s="657"/>
      <c r="J198" s="412" t="s">
        <v>256</v>
      </c>
      <c r="K198" s="153" t="s">
        <v>43</v>
      </c>
      <c r="L198" s="486">
        <v>7.0000000000000007E-2</v>
      </c>
      <c r="M198" s="899"/>
      <c r="N198" s="900"/>
      <c r="O198" s="919"/>
      <c r="P198" s="920"/>
      <c r="Q198" s="233">
        <f>IF(M198=0,L198,M198)</f>
        <v>7.0000000000000007E-2</v>
      </c>
      <c r="R198" s="4" t="s">
        <v>255</v>
      </c>
    </row>
    <row r="199" spans="1:18" ht="6" customHeight="1" x14ac:dyDescent="0.25">
      <c r="B199" s="1024"/>
      <c r="C199" s="163"/>
      <c r="D199" s="47"/>
      <c r="E199" s="209"/>
      <c r="F199" s="161"/>
      <c r="G199" s="164"/>
      <c r="H199" s="223"/>
      <c r="I199" s="657"/>
      <c r="J199" s="412"/>
      <c r="K199" s="153"/>
      <c r="L199" s="486"/>
      <c r="M199" s="625"/>
      <c r="N199" s="626"/>
      <c r="O199" s="919"/>
      <c r="P199" s="920"/>
    </row>
    <row r="200" spans="1:18" ht="14.1" customHeight="1" x14ac:dyDescent="0.25">
      <c r="B200" s="1024"/>
      <c r="C200" s="48"/>
      <c r="D200" s="47"/>
      <c r="E200" s="646" t="s">
        <v>67</v>
      </c>
      <c r="F200" s="185"/>
      <c r="G200" s="32"/>
      <c r="H200" s="415" t="s">
        <v>258</v>
      </c>
      <c r="I200" s="657"/>
      <c r="J200" s="431"/>
      <c r="K200" s="153"/>
      <c r="L200" s="486"/>
      <c r="M200" s="899"/>
      <c r="N200" s="900"/>
      <c r="O200" s="919"/>
      <c r="P200" s="920"/>
    </row>
    <row r="201" spans="1:18" ht="6" customHeight="1" x14ac:dyDescent="0.25">
      <c r="B201" s="1024"/>
      <c r="C201" s="163"/>
      <c r="D201" s="47"/>
      <c r="E201" s="6"/>
      <c r="F201" s="161"/>
      <c r="G201" s="164"/>
      <c r="H201" s="223"/>
      <c r="I201" s="657"/>
      <c r="J201" s="412"/>
      <c r="K201" s="153"/>
      <c r="L201" s="486"/>
      <c r="M201" s="625"/>
      <c r="N201" s="626"/>
      <c r="O201" s="919"/>
      <c r="P201" s="920"/>
    </row>
    <row r="202" spans="1:18" ht="14.1" customHeight="1" x14ac:dyDescent="0.25">
      <c r="B202" s="1024"/>
      <c r="C202" s="204" t="s">
        <v>330</v>
      </c>
      <c r="D202" s="193"/>
      <c r="E202" s="47"/>
      <c r="F202" s="185"/>
      <c r="G202" s="32"/>
      <c r="H202" s="410"/>
      <c r="I202" s="657"/>
      <c r="J202" s="412"/>
      <c r="K202" s="153" t="s">
        <v>47</v>
      </c>
      <c r="L202" s="486">
        <v>3</v>
      </c>
      <c r="M202" s="899"/>
      <c r="N202" s="900"/>
      <c r="O202" s="919"/>
      <c r="P202" s="920"/>
      <c r="Q202" s="233">
        <f>IF(M202=0,L202,M202)</f>
        <v>3</v>
      </c>
      <c r="R202" s="4" t="s">
        <v>257</v>
      </c>
    </row>
    <row r="203" spans="1:18" ht="14.1" customHeight="1" x14ac:dyDescent="0.25">
      <c r="B203" s="1024"/>
      <c r="C203" s="48"/>
      <c r="D203" s="47"/>
      <c r="E203" s="646" t="s">
        <v>529</v>
      </c>
      <c r="F203" s="185"/>
      <c r="G203" s="32"/>
      <c r="H203" s="415" t="s">
        <v>258</v>
      </c>
      <c r="I203" s="213" t="s">
        <v>13</v>
      </c>
      <c r="J203" s="468"/>
      <c r="K203" s="153"/>
      <c r="L203" s="486"/>
      <c r="M203" s="899">
        <v>0</v>
      </c>
      <c r="N203" s="900"/>
      <c r="O203" s="923">
        <f>IF(H198="Oui",ROUND((J203/$H$59)+0.495,1),0)</f>
        <v>0</v>
      </c>
      <c r="P203" s="924"/>
    </row>
    <row r="204" spans="1:18" ht="6" customHeight="1" x14ac:dyDescent="0.25">
      <c r="B204" s="1024"/>
      <c r="C204" s="163"/>
      <c r="D204" s="47"/>
      <c r="E204" s="209"/>
      <c r="F204" s="161"/>
      <c r="G204" s="164"/>
      <c r="H204" s="223"/>
      <c r="I204" s="214"/>
      <c r="J204" s="412"/>
      <c r="K204" s="153"/>
      <c r="L204" s="486"/>
      <c r="M204" s="635"/>
      <c r="N204" s="644"/>
      <c r="O204" s="919"/>
      <c r="P204" s="920"/>
    </row>
    <row r="205" spans="1:18" ht="14.1" customHeight="1" x14ac:dyDescent="0.25">
      <c r="B205" s="1024"/>
      <c r="C205" s="48"/>
      <c r="D205" s="47"/>
      <c r="E205" s="646" t="s">
        <v>67</v>
      </c>
      <c r="F205" s="185"/>
      <c r="G205" s="32"/>
      <c r="H205" s="415" t="s">
        <v>258</v>
      </c>
      <c r="I205" s="213" t="s">
        <v>13</v>
      </c>
      <c r="J205" s="622" t="str">
        <f>IF(H205="Oui",H154*J156/100," ")</f>
        <v xml:space="preserve"> </v>
      </c>
      <c r="K205" s="393"/>
      <c r="L205" s="486"/>
      <c r="M205" s="635"/>
      <c r="N205" s="39"/>
      <c r="O205" s="923">
        <f>IF(H200="Oui",ROUND((J205/$H$59)+0.495,1),0)</f>
        <v>0</v>
      </c>
      <c r="P205" s="924"/>
      <c r="Q205" s="6"/>
    </row>
    <row r="206" spans="1:18" ht="3" customHeight="1" thickBot="1" x14ac:dyDescent="0.3">
      <c r="B206" s="1025"/>
      <c r="C206" s="196" t="str">
        <f>IF(F198="O",IF(F203="N","  indiquer le nombre de banc de poutres:",""),"")</f>
        <v/>
      </c>
      <c r="D206" s="188"/>
      <c r="E206" s="188"/>
      <c r="F206" s="189"/>
      <c r="G206" s="197"/>
      <c r="H206" s="428"/>
      <c r="I206" s="191"/>
      <c r="J206" s="198"/>
      <c r="K206" s="394"/>
      <c r="L206" s="41"/>
      <c r="M206" s="659"/>
      <c r="N206" s="42"/>
      <c r="O206" s="921"/>
      <c r="P206" s="922"/>
      <c r="Q206" s="6"/>
    </row>
    <row r="207" spans="1:18" s="6" customFormat="1" ht="24" customHeight="1" thickBot="1" x14ac:dyDescent="0.3">
      <c r="A207" s="630"/>
      <c r="B207" s="118"/>
      <c r="C207" s="47"/>
      <c r="D207" s="47"/>
      <c r="E207" s="47"/>
      <c r="F207" s="161"/>
      <c r="G207" s="167"/>
      <c r="H207" s="167"/>
      <c r="I207" s="657"/>
      <c r="J207" s="657"/>
      <c r="K207" s="117"/>
      <c r="L207" s="486"/>
      <c r="M207" s="486"/>
      <c r="N207" s="40"/>
      <c r="O207" s="127"/>
      <c r="P207" s="127"/>
    </row>
    <row r="208" spans="1:18" ht="32.25" customHeight="1" thickBot="1" x14ac:dyDescent="0.3">
      <c r="B208" s="886" t="str">
        <f>E10</f>
        <v>R+1</v>
      </c>
      <c r="C208" s="887"/>
      <c r="D208" s="887"/>
      <c r="E208" s="887"/>
      <c r="F208" s="887"/>
      <c r="G208" s="888"/>
      <c r="H208" s="889" t="str">
        <f>G6</f>
        <v xml:space="preserve">17001 - </v>
      </c>
      <c r="I208" s="890"/>
      <c r="J208" s="891" t="str">
        <f>I6</f>
        <v>Test</v>
      </c>
      <c r="K208" s="891"/>
      <c r="L208" s="891"/>
      <c r="M208" s="891"/>
      <c r="N208" s="892"/>
      <c r="O208" s="103" t="s">
        <v>7</v>
      </c>
      <c r="P208" s="104">
        <f ca="1">E14</f>
        <v>42865</v>
      </c>
    </row>
    <row r="209" spans="2:16" ht="15" customHeight="1" x14ac:dyDescent="0.25">
      <c r="B209" s="1061" t="s">
        <v>68</v>
      </c>
      <c r="C209" s="1062"/>
      <c r="D209" s="1062"/>
      <c r="E209" s="1062"/>
      <c r="F209" s="1062"/>
      <c r="G209" s="1062"/>
      <c r="H209" s="1062"/>
      <c r="I209" s="1062"/>
      <c r="J209" s="1062"/>
      <c r="K209" s="1062"/>
      <c r="L209" s="1062"/>
      <c r="M209" s="1062"/>
      <c r="N209" s="1062"/>
      <c r="O209" s="1062"/>
      <c r="P209" s="1063"/>
    </row>
    <row r="210" spans="2:16" ht="15" customHeight="1" x14ac:dyDescent="0.25">
      <c r="B210" s="1064"/>
      <c r="C210" s="1065"/>
      <c r="D210" s="1065"/>
      <c r="E210" s="1065"/>
      <c r="F210" s="1065"/>
      <c r="G210" s="1065"/>
      <c r="H210" s="1065"/>
      <c r="I210" s="1065"/>
      <c r="J210" s="1065"/>
      <c r="K210" s="1065"/>
      <c r="L210" s="1065"/>
      <c r="M210" s="1065"/>
      <c r="N210" s="1065"/>
      <c r="O210" s="1065"/>
      <c r="P210" s="1066"/>
    </row>
    <row r="211" spans="2:16" ht="15.75" customHeight="1" thickBot="1" x14ac:dyDescent="0.3">
      <c r="B211" s="1067"/>
      <c r="C211" s="1068"/>
      <c r="D211" s="1068"/>
      <c r="E211" s="1068"/>
      <c r="F211" s="1068"/>
      <c r="G211" s="1068"/>
      <c r="H211" s="1068"/>
      <c r="I211" s="1068"/>
      <c r="J211" s="1068"/>
      <c r="K211" s="1068"/>
      <c r="L211" s="1068"/>
      <c r="M211" s="1068"/>
      <c r="N211" s="1068"/>
      <c r="O211" s="1068"/>
      <c r="P211" s="1069"/>
    </row>
    <row r="212" spans="2:16" ht="15" customHeight="1" x14ac:dyDescent="0.25">
      <c r="B212" s="1070" t="s">
        <v>122</v>
      </c>
      <c r="C212" s="1070"/>
      <c r="D212" s="1070"/>
      <c r="E212" s="1070"/>
      <c r="F212" s="1071"/>
      <c r="G212" s="1019" t="s">
        <v>121</v>
      </c>
      <c r="H212" s="1020"/>
      <c r="I212" s="1019" t="s">
        <v>120</v>
      </c>
      <c r="J212" s="1020"/>
      <c r="K212" s="1019" t="s">
        <v>22</v>
      </c>
      <c r="L212" s="1020"/>
      <c r="M212" s="965" t="s">
        <v>69</v>
      </c>
      <c r="N212" s="966"/>
      <c r="O212" s="1007">
        <f>K12*K14/100</f>
        <v>7.6</v>
      </c>
      <c r="P212" s="1008"/>
    </row>
    <row r="213" spans="2:16" ht="15.75" customHeight="1" x14ac:dyDescent="0.25">
      <c r="B213" s="1072"/>
      <c r="C213" s="1072"/>
      <c r="D213" s="1072"/>
      <c r="E213" s="1072"/>
      <c r="F213" s="1020"/>
      <c r="G213" s="1019"/>
      <c r="H213" s="1020"/>
      <c r="I213" s="1019"/>
      <c r="J213" s="1020"/>
      <c r="K213" s="1019"/>
      <c r="L213" s="1020"/>
      <c r="M213" s="58"/>
      <c r="N213" s="59"/>
      <c r="O213" s="59"/>
      <c r="P213" s="59"/>
    </row>
    <row r="214" spans="2:16" ht="15" customHeight="1" thickBot="1" x14ac:dyDescent="0.3">
      <c r="B214" s="1072"/>
      <c r="C214" s="1072"/>
      <c r="D214" s="1072"/>
      <c r="E214" s="1072"/>
      <c r="F214" s="1020"/>
      <c r="G214" s="1021"/>
      <c r="H214" s="1022"/>
      <c r="I214" s="1019"/>
      <c r="J214" s="1020"/>
      <c r="K214" s="1019"/>
      <c r="L214" s="1020"/>
      <c r="M214" s="1038" t="s">
        <v>6</v>
      </c>
      <c r="N214" s="1039"/>
      <c r="O214" s="1036">
        <f>IF(H59&gt;0,IF(K10&lt;2,O212*(N285/H57),O212*(N285/(H59*K10))),0)</f>
        <v>7.5844999999999985</v>
      </c>
      <c r="P214" s="1037"/>
    </row>
    <row r="215" spans="2:16" ht="15" customHeight="1" x14ac:dyDescent="0.25">
      <c r="B215" s="1072"/>
      <c r="C215" s="1072"/>
      <c r="D215" s="1072"/>
      <c r="E215" s="1072"/>
      <c r="F215" s="1020"/>
      <c r="G215" s="1015" t="s">
        <v>78</v>
      </c>
      <c r="H215" s="1016"/>
      <c r="I215" s="1015" t="s">
        <v>77</v>
      </c>
      <c r="J215" s="1026"/>
      <c r="K215" s="1015" t="s">
        <v>78</v>
      </c>
      <c r="L215" s="1016"/>
      <c r="M215" s="1030" t="s">
        <v>1</v>
      </c>
      <c r="N215" s="1031"/>
      <c r="O215" s="1031"/>
      <c r="P215" s="1032"/>
    </row>
    <row r="216" spans="2:16" ht="15.75" customHeight="1" thickBot="1" x14ac:dyDescent="0.3">
      <c r="B216" s="1072"/>
      <c r="C216" s="1072"/>
      <c r="D216" s="1072"/>
      <c r="E216" s="1072"/>
      <c r="F216" s="1020"/>
      <c r="G216" s="1017"/>
      <c r="H216" s="1018"/>
      <c r="I216" s="1017"/>
      <c r="J216" s="1027"/>
      <c r="K216" s="1017"/>
      <c r="L216" s="1018"/>
      <c r="M216" s="1033"/>
      <c r="N216" s="1034"/>
      <c r="O216" s="1034"/>
      <c r="P216" s="1035"/>
    </row>
    <row r="217" spans="2:16" ht="14.1" customHeight="1" x14ac:dyDescent="0.25">
      <c r="B217" s="1073" t="s">
        <v>197</v>
      </c>
      <c r="C217" s="1074"/>
      <c r="D217" s="53"/>
      <c r="E217" s="643"/>
      <c r="F217" s="107"/>
      <c r="G217" s="1009"/>
      <c r="H217" s="1010"/>
      <c r="I217" s="1013"/>
      <c r="J217" s="1014"/>
      <c r="K217" s="1044"/>
      <c r="L217" s="1045"/>
      <c r="M217" s="960"/>
      <c r="N217" s="961"/>
      <c r="O217" s="60"/>
      <c r="P217" s="61"/>
    </row>
    <row r="218" spans="2:16" ht="14.1" customHeight="1" x14ac:dyDescent="0.25">
      <c r="B218" s="989" t="s">
        <v>79</v>
      </c>
      <c r="C218" s="990"/>
      <c r="D218" s="990"/>
      <c r="E218" s="990"/>
      <c r="F218" s="991"/>
      <c r="G218" s="911">
        <v>6.5</v>
      </c>
      <c r="H218" s="912"/>
      <c r="I218" s="1005">
        <f>IF(H68&gt;0,ROUNDUP((H68/H110)*U68,0),0)+IF(H70&gt;0,ROUNDUP((H70/J110)*U70,0),0)+IF(H72&gt;0,ROUNDUP((H72/H112)*U72,0),0)+IF(H74&gt;0,ROUNDUP((H74/J112)*U74,0),0)+IF(H76&gt;0,ROUNDUP((H76/H114)*U76,0),0)+IF(H78&gt;0,ROUNDUP((H78/J114)*U78,0),0)+IF(H80&gt;0,ROUNDUP((H80/H116)*U80,0),0)+IF(H82&gt;0,ROUNDUP((H82/J116)*U82,0),0)+IF(H84&gt;0,ROUNDUP((H84/H118)*U84,0),0)+IF(H86&gt;0,ROUNDUP((H86/H110)*U86,0),0)+IF(H88&gt;0,ROUNDUP((H88/J110)*U88,0),0)+IF(H90&gt;0,ROUNDUP((H90/H112)*U90,0),0)+IF(H92&gt;0,ROUNDUP((H92/J112)*U92,0),0)+IF(H94&gt;0,ROUNDUP((H94/H114)*U94,0),0)+IF(H96&gt;0,ROUNDUP((H96/J114)*U96,0),0)+IF(H98&gt;0,ROUNDUP((H98/H116)*U98,0),0)+IF(H100&gt;0,ROUNDUP((H100/J116)*U100,0),0)+IF(H102&gt;0,ROUNDUP((H102/H118)*U102,0),0)</f>
        <v>834</v>
      </c>
      <c r="J218" s="914"/>
      <c r="K218" s="915">
        <f>G218*I218</f>
        <v>5421</v>
      </c>
      <c r="L218" s="916"/>
      <c r="M218" s="1011">
        <f>IF((H68+H70+H72+H74+H76+H78+H80+H82+H84+H86+H88+H90+H92+H94+H96+H98+H100+H102)&gt;0,(H68*H110+H70*J110+H72*H112+H74*J112+H76*H114+H78*J114+H80*H116*H82*J116+H84*H118+H86*H110+H88*J110+H90*H112+H92*J112+H94*H114+H96*J114+H98*H116+H100*J116+H102*H118)/(H68+H70+H72+H74+H76+H78+H80+H82+H84+H86+H88+H90+H92+H94+H96+H98+H100+H102),0)</f>
        <v>2.4</v>
      </c>
      <c r="N218" s="1012"/>
      <c r="O218" s="29" t="s">
        <v>70</v>
      </c>
      <c r="P218" s="7"/>
    </row>
    <row r="219" spans="2:16" ht="14.1" customHeight="1" x14ac:dyDescent="0.25">
      <c r="B219" s="989" t="s">
        <v>80</v>
      </c>
      <c r="C219" s="990"/>
      <c r="D219" s="990"/>
      <c r="E219" s="990"/>
      <c r="F219" s="991"/>
      <c r="G219" s="911">
        <v>5.5</v>
      </c>
      <c r="H219" s="912"/>
      <c r="I219" s="1005">
        <f>R59*M219*K10</f>
        <v>114</v>
      </c>
      <c r="J219" s="914"/>
      <c r="K219" s="915">
        <f>G219*I219</f>
        <v>627</v>
      </c>
      <c r="L219" s="916"/>
      <c r="M219" s="943">
        <f>IF((H68+H70+H76+H78+H84+H86+H88+H94+H96+H102)&gt;0,H106,0)</f>
        <v>2</v>
      </c>
      <c r="N219" s="944"/>
      <c r="O219" s="29" t="s">
        <v>119</v>
      </c>
      <c r="P219" s="7"/>
    </row>
    <row r="220" spans="2:16" ht="14.1" customHeight="1" x14ac:dyDescent="0.25">
      <c r="B220" s="645" t="s">
        <v>458</v>
      </c>
      <c r="C220" s="646"/>
      <c r="D220" s="646"/>
      <c r="E220" s="646"/>
      <c r="F220" s="647"/>
      <c r="G220" s="911">
        <v>1</v>
      </c>
      <c r="H220" s="912"/>
      <c r="I220" s="913">
        <f>H108*R59*K10</f>
        <v>0</v>
      </c>
      <c r="J220" s="914"/>
      <c r="K220" s="915">
        <f>G220*I220</f>
        <v>0</v>
      </c>
      <c r="L220" s="916"/>
      <c r="M220" s="943">
        <f>IF((H72+H74+H80+H82+H90+H92+H98+H100)&gt;0,H132,0)</f>
        <v>0</v>
      </c>
      <c r="N220" s="944"/>
      <c r="O220" s="29" t="s">
        <v>341</v>
      </c>
      <c r="P220" s="7"/>
    </row>
    <row r="221" spans="2:16" ht="14.1" customHeight="1" x14ac:dyDescent="0.25">
      <c r="B221" s="989" t="s">
        <v>81</v>
      </c>
      <c r="C221" s="990"/>
      <c r="D221" s="990"/>
      <c r="E221" s="990"/>
      <c r="F221" s="991"/>
      <c r="G221" s="911">
        <v>3.5</v>
      </c>
      <c r="H221" s="912"/>
      <c r="I221" s="1005">
        <f>R59*M221*K10</f>
        <v>114</v>
      </c>
      <c r="J221" s="914"/>
      <c r="K221" s="915">
        <f>G221*I221</f>
        <v>399</v>
      </c>
      <c r="L221" s="916"/>
      <c r="M221" s="943">
        <f>IF((H68+H70+H72+H74+H76+H78+H80+H82+H84+H86+H88+H90+H92+H94+H96+H98+H100+H102)&gt;0,H122,0)</f>
        <v>2</v>
      </c>
      <c r="N221" s="944"/>
      <c r="O221" s="29" t="s">
        <v>119</v>
      </c>
      <c r="P221" s="7"/>
    </row>
    <row r="222" spans="2:16" ht="14.1" customHeight="1" x14ac:dyDescent="0.25">
      <c r="B222" s="989" t="s">
        <v>340</v>
      </c>
      <c r="C222" s="990"/>
      <c r="D222" s="990"/>
      <c r="E222" s="990"/>
      <c r="F222" s="991"/>
      <c r="G222" s="911">
        <v>3.5</v>
      </c>
      <c r="H222" s="912"/>
      <c r="I222" s="1005">
        <f>R59*M222*K10</f>
        <v>684</v>
      </c>
      <c r="J222" s="914"/>
      <c r="K222" s="915">
        <f>G222*I222</f>
        <v>2394</v>
      </c>
      <c r="L222" s="916"/>
      <c r="M222" s="943">
        <f>IF((H68+H70+H72+H74+H76+H78+H80+H82+H84+H86+H88+H90+H92+H94+H96+H98+H100+H102)&gt;0,H120,0)</f>
        <v>12</v>
      </c>
      <c r="N222" s="944"/>
      <c r="O222" s="29" t="s">
        <v>119</v>
      </c>
      <c r="P222" s="7"/>
    </row>
    <row r="223" spans="2:16" ht="14.1" customHeight="1" x14ac:dyDescent="0.25">
      <c r="B223" s="989" t="s">
        <v>82</v>
      </c>
      <c r="C223" s="990"/>
      <c r="D223" s="990"/>
      <c r="E223" s="990"/>
      <c r="F223" s="991"/>
      <c r="G223" s="911">
        <v>7.6</v>
      </c>
      <c r="H223" s="912"/>
      <c r="I223" s="1005">
        <f>IF((I68+I70+I72+I74+I76+I78+I80+I82+I84+I86+I88+I90+I92+I94+I96+I98+I100+I102)&gt;0,IF(H104="Non",(ROUNDUP((J68),0)+ROUNDUP((J70),0)+ROUNDUP((J72),0)+ROUNDUP((J74),0)+ROUNDUP((J76),0)+ROUNDUP((J78),0)+ROUNDUP((J80),0)+ROUNDUP((J82),0)+ROUNDUP((J84),0)+ROUNDUP((J86),0)+ROUNDUP((J88),0)+ROUNDUP((J90),0)+ROUNDUP((J92),0)+ROUNDUP((J94),0)+ROUNDUP((J96),0)+ROUNDUP((J98),0)+ROUNDUP((J100),0)+ROUNDUP((J102),0)),0),0)</f>
        <v>600</v>
      </c>
      <c r="J223" s="914"/>
      <c r="K223" s="915">
        <f t="shared" ref="K223:K235" si="3">G223*I223</f>
        <v>4560</v>
      </c>
      <c r="L223" s="916"/>
      <c r="M223" s="1011">
        <f>IF((H68+H70+H72+H74+H76+H78+H80+H82+H84+H86+H88+H90+H92+H94+H96+H98+H100+H102)&gt;0,((H68*(X68))+H70*(X70)+H72*(X72)+H74*(X74)+H76*(X76)+H78*(X78)+H80*(X80)+H82*(X82)+H84*(X84)+H86*(X86)+H88*(X88)+H90*(X90)+H92*(X92)+H94*(X94)+H96*(X96)+H98*(X98)+H100*(X100)+H102*(X102))/(H68+H70+H72+H74+H76+H78+H80+H82+H84+H86+H88+H90+H92+H94+H96+H98+H100+H102),0)</f>
        <v>10.909090909090908</v>
      </c>
      <c r="N223" s="1012"/>
      <c r="O223" s="29" t="s">
        <v>71</v>
      </c>
      <c r="P223" s="7"/>
    </row>
    <row r="224" spans="2:16" ht="14.1" customHeight="1" x14ac:dyDescent="0.25">
      <c r="B224" s="989" t="s">
        <v>83</v>
      </c>
      <c r="C224" s="990"/>
      <c r="D224" s="990"/>
      <c r="E224" s="990"/>
      <c r="F224" s="991"/>
      <c r="G224" s="911">
        <v>8</v>
      </c>
      <c r="H224" s="912"/>
      <c r="I224" s="1005">
        <f>H186</f>
        <v>0</v>
      </c>
      <c r="J224" s="914"/>
      <c r="K224" s="915">
        <f t="shared" si="3"/>
        <v>0</v>
      </c>
      <c r="L224" s="916"/>
      <c r="M224" s="943"/>
      <c r="N224" s="944"/>
      <c r="O224" s="29"/>
      <c r="P224" s="7"/>
    </row>
    <row r="225" spans="2:18" ht="14.1" customHeight="1" x14ac:dyDescent="0.25">
      <c r="B225" s="989" t="s">
        <v>84</v>
      </c>
      <c r="C225" s="990"/>
      <c r="D225" s="990"/>
      <c r="E225" s="990"/>
      <c r="F225" s="991"/>
      <c r="G225" s="911">
        <v>6.5</v>
      </c>
      <c r="H225" s="912"/>
      <c r="I225" s="1005">
        <f>IF(H68&gt;0,ROUNDUP((H68/H110)*V68,0),0)+IF(H70&gt;0,ROUNDUP((H70/J110)*V70,0),0)+IF(H72&gt;0,ROUNDUP((H72/H112)*V72,0),0)+IF(H74&gt;0,ROUNDUP((H74/J112)*V74,0),0)+IF(H76&gt;0,ROUNDUP((H76/H114)*V76,0),0)+IF(H78&gt;0,ROUNDUP((H78/J114)*V78,0),0)+IF(H80&gt;0,ROUNDUP((H80/H116)*V80,0),0)+IF(H82&gt;0,ROUNDUP((H82/J116)*V82,0),0)+IF(H84&gt;0,ROUNDUP((H84/H118)*V84,0),0)+IF(H86&gt;0,ROUNDUP((H86/H110)*V86,0),0)+IF(H88&gt;0,ROUNDUP((H88/J110)*V88,0),0)+IF(H90&gt;0,ROUNDUP((H90/H112)*V90,0),0)+IF(H92&gt;0,ROUNDUP((H92/J112)*V92,0),0)+IF(H94&gt;0,ROUNDUP((H94/H114)*V94,0),0)+IF(H96&gt;0,ROUNDUP((H96/J114)*V96,0),0)+IF(H98&gt;0,ROUNDUP((H98/H116)*V98,0),0)+IF(H100&gt;0,ROUNDUP((H100/J116)*V100,0),0)+IF(H102&gt;0,ROUNDUP((H102/H118)*V102,0),0)</f>
        <v>834</v>
      </c>
      <c r="J225" s="914"/>
      <c r="K225" s="915">
        <f t="shared" si="3"/>
        <v>5421</v>
      </c>
      <c r="L225" s="916"/>
      <c r="M225" s="943"/>
      <c r="N225" s="944"/>
      <c r="O225" s="29"/>
      <c r="P225" s="7"/>
    </row>
    <row r="226" spans="2:18" ht="14.1" customHeight="1" x14ac:dyDescent="0.25">
      <c r="B226" s="989" t="s">
        <v>85</v>
      </c>
      <c r="C226" s="990"/>
      <c r="D226" s="990"/>
      <c r="E226" s="990"/>
      <c r="F226" s="991"/>
      <c r="G226" s="911">
        <v>13</v>
      </c>
      <c r="H226" s="912"/>
      <c r="I226" s="1005">
        <f>H136+H138</f>
        <v>0</v>
      </c>
      <c r="J226" s="914"/>
      <c r="K226" s="915">
        <f t="shared" si="3"/>
        <v>0</v>
      </c>
      <c r="L226" s="916"/>
      <c r="M226" s="943"/>
      <c r="N226" s="944"/>
      <c r="O226" s="29"/>
      <c r="P226" s="7"/>
    </row>
    <row r="227" spans="2:18" ht="14.1" customHeight="1" thickBot="1" x14ac:dyDescent="0.3">
      <c r="B227" s="989" t="s">
        <v>86</v>
      </c>
      <c r="C227" s="990"/>
      <c r="D227" s="990"/>
      <c r="E227" s="990"/>
      <c r="F227" s="991"/>
      <c r="G227" s="911">
        <v>9</v>
      </c>
      <c r="H227" s="912"/>
      <c r="I227" s="1005">
        <f>I226</f>
        <v>0</v>
      </c>
      <c r="J227" s="914"/>
      <c r="K227" s="915">
        <f t="shared" si="3"/>
        <v>0</v>
      </c>
      <c r="L227" s="916"/>
      <c r="M227" s="943"/>
      <c r="N227" s="944"/>
      <c r="O227" s="29"/>
      <c r="P227" s="7"/>
    </row>
    <row r="228" spans="2:18" ht="14.1" customHeight="1" thickBot="1" x14ac:dyDescent="0.3">
      <c r="B228" s="989" t="s">
        <v>87</v>
      </c>
      <c r="C228" s="990"/>
      <c r="D228" s="990"/>
      <c r="E228" s="990"/>
      <c r="F228" s="991"/>
      <c r="G228" s="911">
        <v>3.5</v>
      </c>
      <c r="H228" s="912"/>
      <c r="I228" s="1005">
        <f>H124</f>
        <v>0</v>
      </c>
      <c r="J228" s="914"/>
      <c r="K228" s="915">
        <f t="shared" si="3"/>
        <v>0</v>
      </c>
      <c r="L228" s="916"/>
      <c r="M228" s="943"/>
      <c r="N228" s="944"/>
      <c r="O228" s="29"/>
      <c r="P228" s="7"/>
      <c r="Q228" s="234" t="s">
        <v>212</v>
      </c>
      <c r="R228" s="441">
        <f>SUM(I218:J228)</f>
        <v>3180</v>
      </c>
    </row>
    <row r="229" spans="2:18" ht="14.1" customHeight="1" x14ac:dyDescent="0.25">
      <c r="B229" s="985"/>
      <c r="C229" s="986"/>
      <c r="D229" s="986"/>
      <c r="E229" s="986"/>
      <c r="F229" s="987"/>
      <c r="G229" s="911"/>
      <c r="H229" s="912"/>
      <c r="I229" s="648"/>
      <c r="K229" s="1003"/>
      <c r="L229" s="1046"/>
      <c r="M229" s="43"/>
      <c r="N229" s="62" t="s">
        <v>72</v>
      </c>
      <c r="O229" s="63">
        <f>SUM(K218:L228)</f>
        <v>18822</v>
      </c>
      <c r="P229" s="64" t="s">
        <v>73</v>
      </c>
    </row>
    <row r="230" spans="2:18" ht="14.1" customHeight="1" thickBot="1" x14ac:dyDescent="0.3">
      <c r="B230" s="988" t="s">
        <v>196</v>
      </c>
      <c r="C230" s="939"/>
      <c r="D230" s="939"/>
      <c r="E230" s="939"/>
      <c r="F230" s="940"/>
      <c r="G230" s="911"/>
      <c r="H230" s="912"/>
      <c r="I230" s="648"/>
      <c r="K230" s="1003"/>
      <c r="L230" s="1046"/>
      <c r="M230" s="50"/>
      <c r="N230" s="51"/>
      <c r="O230" s="51"/>
      <c r="P230" s="7"/>
    </row>
    <row r="231" spans="2:18" ht="14.1" customHeight="1" x14ac:dyDescent="0.25">
      <c r="B231" s="989" t="s">
        <v>88</v>
      </c>
      <c r="C231" s="990"/>
      <c r="D231" s="990"/>
      <c r="E231" s="990"/>
      <c r="F231" s="991"/>
      <c r="G231" s="911">
        <v>7.5</v>
      </c>
      <c r="H231" s="912"/>
      <c r="I231" s="1005">
        <f>H128+H126</f>
        <v>0</v>
      </c>
      <c r="J231" s="914"/>
      <c r="K231" s="915">
        <f t="shared" si="3"/>
        <v>0</v>
      </c>
      <c r="L231" s="1006"/>
      <c r="M231" s="66"/>
      <c r="N231" s="79"/>
      <c r="O231" s="80"/>
      <c r="P231" s="67"/>
    </row>
    <row r="232" spans="2:18" ht="14.1" customHeight="1" x14ac:dyDescent="0.25">
      <c r="B232" s="989" t="s">
        <v>89</v>
      </c>
      <c r="C232" s="990"/>
      <c r="D232" s="990"/>
      <c r="E232" s="990"/>
      <c r="F232" s="991"/>
      <c r="G232" s="911">
        <v>5.5</v>
      </c>
      <c r="H232" s="912"/>
      <c r="I232" s="1005">
        <f>R59*N232*K10</f>
        <v>0</v>
      </c>
      <c r="J232" s="914"/>
      <c r="K232" s="915">
        <f t="shared" si="3"/>
        <v>0</v>
      </c>
      <c r="L232" s="1006"/>
      <c r="M232" s="17"/>
      <c r="N232" s="76">
        <f>IF((H128+H126)&gt;0,H130,0)</f>
        <v>0</v>
      </c>
      <c r="O232" s="29" t="s">
        <v>119</v>
      </c>
      <c r="P232" s="68"/>
    </row>
    <row r="233" spans="2:18" ht="14.1" customHeight="1" x14ac:dyDescent="0.25">
      <c r="B233" s="989" t="s">
        <v>90</v>
      </c>
      <c r="C233" s="990"/>
      <c r="D233" s="990"/>
      <c r="E233" s="990"/>
      <c r="F233" s="991"/>
      <c r="G233" s="911">
        <v>4.5</v>
      </c>
      <c r="H233" s="912"/>
      <c r="I233" s="1005">
        <f>I231</f>
        <v>0</v>
      </c>
      <c r="J233" s="914"/>
      <c r="K233" s="915">
        <f t="shared" si="3"/>
        <v>0</v>
      </c>
      <c r="L233" s="1006"/>
      <c r="M233" s="17"/>
      <c r="N233" s="76"/>
      <c r="O233" s="29"/>
      <c r="P233" s="68"/>
    </row>
    <row r="234" spans="2:18" ht="14.1" customHeight="1" x14ac:dyDescent="0.25">
      <c r="B234" s="989" t="s">
        <v>81</v>
      </c>
      <c r="C234" s="990"/>
      <c r="D234" s="990"/>
      <c r="E234" s="990"/>
      <c r="F234" s="991"/>
      <c r="G234" s="911">
        <v>3.5</v>
      </c>
      <c r="H234" s="912"/>
      <c r="I234" s="1005">
        <f>R59*N234*K10</f>
        <v>0</v>
      </c>
      <c r="J234" s="914"/>
      <c r="K234" s="915">
        <f t="shared" si="3"/>
        <v>0</v>
      </c>
      <c r="L234" s="1006"/>
      <c r="M234" s="17"/>
      <c r="N234" s="76">
        <f>IF((H128+H126)&gt;0,H132,0)</f>
        <v>0</v>
      </c>
      <c r="O234" s="29" t="s">
        <v>119</v>
      </c>
      <c r="P234" s="68"/>
    </row>
    <row r="235" spans="2:18" ht="14.1" customHeight="1" x14ac:dyDescent="0.25">
      <c r="B235" s="989" t="s">
        <v>91</v>
      </c>
      <c r="C235" s="990"/>
      <c r="D235" s="990"/>
      <c r="E235" s="990"/>
      <c r="F235" s="991"/>
      <c r="G235" s="911">
        <v>6.5</v>
      </c>
      <c r="H235" s="912"/>
      <c r="I235" s="1005">
        <f>I231</f>
        <v>0</v>
      </c>
      <c r="J235" s="914"/>
      <c r="K235" s="915">
        <f t="shared" si="3"/>
        <v>0</v>
      </c>
      <c r="L235" s="1006"/>
      <c r="M235" s="17"/>
      <c r="N235" s="77"/>
      <c r="O235" s="29"/>
      <c r="P235" s="68"/>
    </row>
    <row r="236" spans="2:18" ht="14.1" customHeight="1" thickBot="1" x14ac:dyDescent="0.3">
      <c r="B236" s="989" t="s">
        <v>204</v>
      </c>
      <c r="C236" s="990"/>
      <c r="D236" s="990"/>
      <c r="E236" s="990"/>
      <c r="F236" s="991"/>
      <c r="G236" s="911">
        <v>10</v>
      </c>
      <c r="H236" s="912"/>
      <c r="I236" s="913">
        <f>H140</f>
        <v>0</v>
      </c>
      <c r="J236" s="914"/>
      <c r="K236" s="915">
        <f>G236*I236</f>
        <v>0</v>
      </c>
      <c r="L236" s="1006"/>
      <c r="M236" s="50"/>
      <c r="N236" s="51"/>
      <c r="O236" s="51"/>
      <c r="P236" s="7"/>
    </row>
    <row r="237" spans="2:18" ht="14.1" customHeight="1" thickBot="1" x14ac:dyDescent="0.3">
      <c r="B237" s="645" t="s">
        <v>210</v>
      </c>
      <c r="C237" s="646"/>
      <c r="D237" s="646"/>
      <c r="E237" s="646"/>
      <c r="F237" s="647"/>
      <c r="G237" s="911">
        <v>6</v>
      </c>
      <c r="H237" s="912"/>
      <c r="I237" s="913">
        <f>I236</f>
        <v>0</v>
      </c>
      <c r="J237" s="914"/>
      <c r="K237" s="915">
        <f>G237*I237</f>
        <v>0</v>
      </c>
      <c r="L237" s="1006"/>
      <c r="M237" s="50"/>
      <c r="N237" s="51"/>
      <c r="O237" s="51"/>
      <c r="P237" s="7"/>
      <c r="Q237" s="234" t="s">
        <v>212</v>
      </c>
      <c r="R237" s="441">
        <f>SUM(I231:J237)</f>
        <v>0</v>
      </c>
    </row>
    <row r="238" spans="2:18" ht="14.1" customHeight="1" x14ac:dyDescent="0.25">
      <c r="B238" s="985"/>
      <c r="C238" s="986"/>
      <c r="D238" s="986"/>
      <c r="E238" s="986"/>
      <c r="F238" s="987"/>
      <c r="G238" s="911"/>
      <c r="H238" s="912"/>
      <c r="I238" s="648"/>
      <c r="K238" s="1003"/>
      <c r="L238" s="1004"/>
      <c r="M238" s="17"/>
      <c r="N238" s="62" t="s">
        <v>72</v>
      </c>
      <c r="O238" s="70">
        <f>SUM(K231:L237)</f>
        <v>0</v>
      </c>
      <c r="P238" s="69" t="s">
        <v>73</v>
      </c>
    </row>
    <row r="239" spans="2:18" ht="14.1" customHeight="1" thickBot="1" x14ac:dyDescent="0.3">
      <c r="B239" s="988" t="s">
        <v>194</v>
      </c>
      <c r="C239" s="939"/>
      <c r="D239" s="939"/>
      <c r="E239" s="939"/>
      <c r="F239" s="940"/>
      <c r="G239" s="911"/>
      <c r="H239" s="912"/>
      <c r="I239" s="648"/>
      <c r="K239" s="1003"/>
      <c r="L239" s="1004"/>
      <c r="M239" s="50"/>
      <c r="N239" s="51"/>
      <c r="O239" s="51"/>
      <c r="P239" s="7"/>
    </row>
    <row r="240" spans="2:18" ht="14.1" customHeight="1" x14ac:dyDescent="0.25">
      <c r="B240" s="989" t="s">
        <v>92</v>
      </c>
      <c r="C240" s="990"/>
      <c r="D240" s="990"/>
      <c r="E240" s="990"/>
      <c r="F240" s="991"/>
      <c r="G240" s="911">
        <v>7.5</v>
      </c>
      <c r="H240" s="912"/>
      <c r="I240" s="1005">
        <f>H143</f>
        <v>0</v>
      </c>
      <c r="J240" s="914"/>
      <c r="K240" s="915">
        <f>G240*I240</f>
        <v>0</v>
      </c>
      <c r="L240" s="916"/>
      <c r="M240" s="148"/>
      <c r="N240" s="79"/>
      <c r="O240" s="80"/>
      <c r="P240" s="67"/>
    </row>
    <row r="241" spans="2:18" ht="14.1" customHeight="1" x14ac:dyDescent="0.25">
      <c r="B241" s="989" t="s">
        <v>93</v>
      </c>
      <c r="C241" s="990"/>
      <c r="D241" s="990"/>
      <c r="E241" s="990"/>
      <c r="F241" s="991"/>
      <c r="G241" s="911">
        <v>6</v>
      </c>
      <c r="H241" s="912"/>
      <c r="I241" s="1005">
        <f>I240</f>
        <v>0</v>
      </c>
      <c r="J241" s="914"/>
      <c r="K241" s="915">
        <f t="shared" ref="K241:K255" si="4">G241*I241</f>
        <v>0</v>
      </c>
      <c r="L241" s="916"/>
      <c r="M241" s="149"/>
      <c r="N241" s="77"/>
      <c r="O241" s="29"/>
      <c r="P241" s="68"/>
    </row>
    <row r="242" spans="2:18" ht="14.1" customHeight="1" x14ac:dyDescent="0.25">
      <c r="B242" s="989" t="s">
        <v>94</v>
      </c>
      <c r="C242" s="990"/>
      <c r="D242" s="990"/>
      <c r="E242" s="990"/>
      <c r="F242" s="991"/>
      <c r="G242" s="911">
        <v>5</v>
      </c>
      <c r="H242" s="912"/>
      <c r="I242" s="1005">
        <f>H147</f>
        <v>0</v>
      </c>
      <c r="J242" s="914"/>
      <c r="K242" s="915">
        <f t="shared" si="4"/>
        <v>0</v>
      </c>
      <c r="L242" s="916"/>
      <c r="M242" s="149"/>
      <c r="N242" s="77"/>
      <c r="O242" s="29"/>
      <c r="P242" s="68"/>
    </row>
    <row r="243" spans="2:18" ht="14.1" customHeight="1" x14ac:dyDescent="0.25">
      <c r="B243" s="989" t="s">
        <v>95</v>
      </c>
      <c r="C243" s="990"/>
      <c r="D243" s="990"/>
      <c r="E243" s="990"/>
      <c r="F243" s="991"/>
      <c r="G243" s="911">
        <v>5.5</v>
      </c>
      <c r="H243" s="912"/>
      <c r="I243" s="1005">
        <f>I242</f>
        <v>0</v>
      </c>
      <c r="J243" s="914"/>
      <c r="K243" s="915">
        <f t="shared" si="4"/>
        <v>0</v>
      </c>
      <c r="L243" s="916"/>
      <c r="M243" s="149"/>
      <c r="N243" s="77"/>
      <c r="O243" s="29"/>
      <c r="P243" s="68"/>
    </row>
    <row r="244" spans="2:18" ht="14.1" customHeight="1" x14ac:dyDescent="0.25">
      <c r="B244" s="989" t="s">
        <v>96</v>
      </c>
      <c r="C244" s="990"/>
      <c r="D244" s="990"/>
      <c r="E244" s="990"/>
      <c r="F244" s="991"/>
      <c r="G244" s="911">
        <v>6.5</v>
      </c>
      <c r="H244" s="912"/>
      <c r="I244" s="1005">
        <f>H147</f>
        <v>0</v>
      </c>
      <c r="J244" s="914"/>
      <c r="K244" s="915">
        <f t="shared" si="4"/>
        <v>0</v>
      </c>
      <c r="L244" s="916"/>
      <c r="M244" s="149"/>
      <c r="N244" s="77"/>
      <c r="O244" s="77"/>
      <c r="P244" s="68"/>
    </row>
    <row r="245" spans="2:18" ht="14.1" customHeight="1" x14ac:dyDescent="0.25">
      <c r="B245" s="989" t="s">
        <v>97</v>
      </c>
      <c r="C245" s="990"/>
      <c r="D245" s="990"/>
      <c r="E245" s="990"/>
      <c r="F245" s="991"/>
      <c r="G245" s="911">
        <v>10</v>
      </c>
      <c r="H245" s="912"/>
      <c r="I245" s="1005">
        <f>H145</f>
        <v>0</v>
      </c>
      <c r="J245" s="914"/>
      <c r="K245" s="915">
        <f t="shared" si="4"/>
        <v>0</v>
      </c>
      <c r="L245" s="916"/>
      <c r="M245" s="149"/>
      <c r="N245" s="77"/>
      <c r="O245" s="29"/>
      <c r="P245" s="68"/>
    </row>
    <row r="246" spans="2:18" ht="14.1" customHeight="1" x14ac:dyDescent="0.25">
      <c r="B246" s="989" t="s">
        <v>98</v>
      </c>
      <c r="C246" s="990"/>
      <c r="D246" s="990"/>
      <c r="E246" s="990"/>
      <c r="F246" s="991"/>
      <c r="G246" s="911">
        <v>6</v>
      </c>
      <c r="H246" s="912"/>
      <c r="I246" s="1005">
        <f>I245</f>
        <v>0</v>
      </c>
      <c r="J246" s="914"/>
      <c r="K246" s="915">
        <f t="shared" si="4"/>
        <v>0</v>
      </c>
      <c r="L246" s="916"/>
      <c r="M246" s="149"/>
      <c r="N246" s="77"/>
      <c r="O246" s="29"/>
      <c r="P246" s="68"/>
    </row>
    <row r="247" spans="2:18" ht="14.1" customHeight="1" x14ac:dyDescent="0.25">
      <c r="B247" s="989" t="s">
        <v>99</v>
      </c>
      <c r="C247" s="990"/>
      <c r="D247" s="990"/>
      <c r="E247" s="990"/>
      <c r="F247" s="991"/>
      <c r="G247" s="911">
        <v>8.1999999999999993</v>
      </c>
      <c r="H247" s="912"/>
      <c r="I247" s="1005">
        <f>J158</f>
        <v>0</v>
      </c>
      <c r="J247" s="914"/>
      <c r="K247" s="915">
        <f t="shared" si="4"/>
        <v>0</v>
      </c>
      <c r="L247" s="916"/>
      <c r="M247" s="150"/>
      <c r="N247" s="76">
        <f>H158</f>
        <v>0</v>
      </c>
      <c r="O247" s="29" t="s">
        <v>74</v>
      </c>
      <c r="P247" s="68"/>
    </row>
    <row r="248" spans="2:18" ht="14.1" customHeight="1" x14ac:dyDescent="0.25">
      <c r="B248" s="645" t="s">
        <v>100</v>
      </c>
      <c r="C248" s="646"/>
      <c r="D248" s="646"/>
      <c r="E248" s="646"/>
      <c r="F248" s="647"/>
      <c r="G248" s="911">
        <f>IF(H160&gt;0,(H160/J164)*1.05,0)</f>
        <v>0</v>
      </c>
      <c r="H248" s="912"/>
      <c r="I248" s="1005">
        <f>J164</f>
        <v>0</v>
      </c>
      <c r="J248" s="914"/>
      <c r="K248" s="915">
        <f t="shared" si="4"/>
        <v>0</v>
      </c>
      <c r="L248" s="916"/>
      <c r="M248" s="150"/>
      <c r="N248" s="76">
        <f>J160</f>
        <v>0</v>
      </c>
      <c r="O248" s="29" t="s">
        <v>206</v>
      </c>
      <c r="P248" s="35"/>
    </row>
    <row r="249" spans="2:18" ht="14.1" customHeight="1" x14ac:dyDescent="0.25">
      <c r="B249" s="645" t="s">
        <v>101</v>
      </c>
      <c r="C249" s="646"/>
      <c r="D249" s="646"/>
      <c r="E249" s="646"/>
      <c r="F249" s="647"/>
      <c r="G249" s="911">
        <v>5</v>
      </c>
      <c r="H249" s="912"/>
      <c r="I249" s="1005">
        <f>IF(H166&gt;0,H168,0)</f>
        <v>0</v>
      </c>
      <c r="J249" s="914"/>
      <c r="K249" s="915">
        <f t="shared" si="4"/>
        <v>0</v>
      </c>
      <c r="L249" s="916"/>
      <c r="M249" s="149"/>
      <c r="N249" s="77"/>
      <c r="O249" s="29"/>
      <c r="P249" s="35"/>
    </row>
    <row r="250" spans="2:18" ht="14.1" customHeight="1" x14ac:dyDescent="0.25">
      <c r="B250" s="989" t="s">
        <v>205</v>
      </c>
      <c r="C250" s="990"/>
      <c r="D250" s="990"/>
      <c r="E250" s="990"/>
      <c r="F250" s="991"/>
      <c r="G250" s="911">
        <v>3.5</v>
      </c>
      <c r="H250" s="912"/>
      <c r="I250" s="1005">
        <f>R59*N250</f>
        <v>171</v>
      </c>
      <c r="J250" s="914"/>
      <c r="K250" s="915">
        <f t="shared" si="4"/>
        <v>598.5</v>
      </c>
      <c r="L250" s="916"/>
      <c r="M250" s="150"/>
      <c r="N250" s="76">
        <f>IF(H150&gt;0,+H152,0)</f>
        <v>3</v>
      </c>
      <c r="O250" s="29" t="s">
        <v>119</v>
      </c>
      <c r="P250" s="35"/>
    </row>
    <row r="251" spans="2:18" ht="14.1" customHeight="1" x14ac:dyDescent="0.25">
      <c r="B251" s="989" t="s">
        <v>102</v>
      </c>
      <c r="C251" s="990"/>
      <c r="D251" s="990"/>
      <c r="E251" s="990"/>
      <c r="F251" s="991"/>
      <c r="G251" s="911">
        <v>6</v>
      </c>
      <c r="H251" s="912"/>
      <c r="I251" s="1005">
        <f>R59*N251*K10</f>
        <v>57</v>
      </c>
      <c r="J251" s="914"/>
      <c r="K251" s="915">
        <f t="shared" si="4"/>
        <v>342</v>
      </c>
      <c r="L251" s="916"/>
      <c r="M251" s="150"/>
      <c r="N251" s="76">
        <f>IF((H150+H154+H160+H166)&gt;0,H182,0)</f>
        <v>1</v>
      </c>
      <c r="O251" s="29" t="s">
        <v>119</v>
      </c>
      <c r="P251" s="68"/>
    </row>
    <row r="252" spans="2:18" ht="14.1" customHeight="1" x14ac:dyDescent="0.25">
      <c r="B252" s="989" t="s">
        <v>81</v>
      </c>
      <c r="C252" s="990"/>
      <c r="D252" s="990"/>
      <c r="E252" s="990"/>
      <c r="F252" s="991"/>
      <c r="G252" s="911">
        <v>3.5</v>
      </c>
      <c r="H252" s="912"/>
      <c r="I252" s="1005">
        <f>R59*N252*K10</f>
        <v>114</v>
      </c>
      <c r="J252" s="914"/>
      <c r="K252" s="915">
        <f t="shared" si="4"/>
        <v>399</v>
      </c>
      <c r="L252" s="916"/>
      <c r="M252" s="150"/>
      <c r="N252" s="76">
        <f>IF((H150+H154+H160+H166)&gt;0,H180,0)</f>
        <v>2</v>
      </c>
      <c r="O252" s="29" t="s">
        <v>119</v>
      </c>
      <c r="P252" s="68"/>
    </row>
    <row r="253" spans="2:18" ht="14.1" customHeight="1" x14ac:dyDescent="0.25">
      <c r="B253" s="989" t="s">
        <v>103</v>
      </c>
      <c r="C253" s="990"/>
      <c r="D253" s="990"/>
      <c r="E253" s="990"/>
      <c r="F253" s="991"/>
      <c r="G253" s="911">
        <v>5.5</v>
      </c>
      <c r="H253" s="912"/>
      <c r="I253" s="1005">
        <f>IF(H154&gt;0,R59*N253*K10,IF(H170="Oui",R59*N253*K10,IF(OR(H150&gt;0,H166&gt;0),R59*N253*K10,0)))</f>
        <v>114</v>
      </c>
      <c r="J253" s="914"/>
      <c r="K253" s="915">
        <f t="shared" si="4"/>
        <v>627</v>
      </c>
      <c r="L253" s="916"/>
      <c r="M253" s="150"/>
      <c r="N253" s="76">
        <f>IF((H150+H154+H160+H166)&gt;0,H178,0)</f>
        <v>2</v>
      </c>
      <c r="O253" s="29" t="s">
        <v>119</v>
      </c>
      <c r="P253" s="68"/>
    </row>
    <row r="254" spans="2:18" ht="14.1" customHeight="1" x14ac:dyDescent="0.25">
      <c r="B254" s="989" t="s">
        <v>104</v>
      </c>
      <c r="C254" s="990"/>
      <c r="D254" s="990"/>
      <c r="E254" s="990"/>
      <c r="F254" s="991"/>
      <c r="G254" s="911">
        <v>6.5</v>
      </c>
      <c r="H254" s="912"/>
      <c r="I254" s="1005">
        <f>H172</f>
        <v>0</v>
      </c>
      <c r="J254" s="914"/>
      <c r="K254" s="915">
        <f t="shared" si="4"/>
        <v>0</v>
      </c>
      <c r="L254" s="916"/>
      <c r="M254" s="149"/>
      <c r="N254" s="77"/>
      <c r="O254" s="29"/>
      <c r="P254" s="68"/>
    </row>
    <row r="255" spans="2:18" ht="14.1" customHeight="1" thickBot="1" x14ac:dyDescent="0.3">
      <c r="B255" s="989" t="s">
        <v>105</v>
      </c>
      <c r="C255" s="990"/>
      <c r="D255" s="990"/>
      <c r="E255" s="990"/>
      <c r="F255" s="991"/>
      <c r="G255" s="911">
        <v>4.2</v>
      </c>
      <c r="H255" s="912"/>
      <c r="I255" s="1005">
        <f>IF(H170="Non",IF(H154&gt;0,(H154*(H156-J156)/100),0)+IF(H160&gt;0,H160*(H162-J162)/100,0)+IF((H166+H150)&gt;0,((H150*J150)+(H166*J166))/100,0)+0.45,0)</f>
        <v>360.45</v>
      </c>
      <c r="J255" s="914"/>
      <c r="K255" s="915">
        <f t="shared" si="4"/>
        <v>1513.89</v>
      </c>
      <c r="L255" s="916"/>
      <c r="M255" s="149"/>
      <c r="N255" s="77"/>
      <c r="O255" s="29"/>
      <c r="P255" s="68"/>
    </row>
    <row r="256" spans="2:18" ht="14.1" customHeight="1" thickBot="1" x14ac:dyDescent="0.3">
      <c r="B256" s="989" t="s">
        <v>106</v>
      </c>
      <c r="C256" s="990"/>
      <c r="D256" s="990"/>
      <c r="E256" s="990"/>
      <c r="F256" s="991"/>
      <c r="G256" s="911">
        <f>IF(H170="Non",6," ")</f>
        <v>6</v>
      </c>
      <c r="H256" s="912"/>
      <c r="I256" s="1005">
        <f>IF(H170="Non",IF(J160=2.4,ROUNDUP((H160*0.01/2),0),IF(J160=1.2,ROUNDUP((H160*0.01),0),ROUNDUP((H160*0.01/2),0)))," ")</f>
        <v>0</v>
      </c>
      <c r="J256" s="914"/>
      <c r="K256" s="915">
        <f>IF(H170="Non",G256*I256," ")</f>
        <v>0</v>
      </c>
      <c r="L256" s="1006"/>
      <c r="M256" s="149"/>
      <c r="N256" s="77"/>
      <c r="O256" s="47" t="str">
        <f>IF(G183="N","au m3","")</f>
        <v/>
      </c>
      <c r="P256" s="68"/>
      <c r="Q256" s="234" t="s">
        <v>212</v>
      </c>
      <c r="R256" s="441">
        <f>SUM(I240:J256)</f>
        <v>816.45</v>
      </c>
    </row>
    <row r="257" spans="2:18" ht="14.1" customHeight="1" x14ac:dyDescent="0.25">
      <c r="B257" s="985"/>
      <c r="C257" s="986"/>
      <c r="D257" s="986"/>
      <c r="E257" s="986"/>
      <c r="F257" s="987"/>
      <c r="G257" s="911"/>
      <c r="H257" s="912"/>
      <c r="I257" s="1056"/>
      <c r="J257" s="1057"/>
      <c r="K257" s="1003"/>
      <c r="L257" s="1046"/>
      <c r="M257" s="43"/>
      <c r="N257" s="62" t="s">
        <v>72</v>
      </c>
      <c r="O257" s="70">
        <f>IF(H170="Non",SUM(K240:L256),SUM(K240:L255))</f>
        <v>3480.3900000000003</v>
      </c>
      <c r="P257" s="69" t="s">
        <v>73</v>
      </c>
    </row>
    <row r="258" spans="2:18" ht="14.1" customHeight="1" thickBot="1" x14ac:dyDescent="0.3">
      <c r="B258" s="988" t="s">
        <v>195</v>
      </c>
      <c r="C258" s="939"/>
      <c r="D258" s="939"/>
      <c r="E258" s="939"/>
      <c r="F258" s="940"/>
      <c r="G258" s="911"/>
      <c r="H258" s="912"/>
      <c r="I258" s="1056"/>
      <c r="J258" s="1057"/>
      <c r="K258" s="1003"/>
      <c r="L258" s="1046"/>
      <c r="M258" s="50"/>
      <c r="N258" s="51"/>
      <c r="O258" s="51"/>
      <c r="P258" s="7"/>
    </row>
    <row r="259" spans="2:18" ht="14.1" customHeight="1" x14ac:dyDescent="0.25">
      <c r="B259" s="985"/>
      <c r="C259" s="986"/>
      <c r="D259" s="986"/>
      <c r="E259" s="986"/>
      <c r="F259" s="987"/>
      <c r="G259" s="911"/>
      <c r="H259" s="912"/>
      <c r="I259" s="1005"/>
      <c r="J259" s="914"/>
      <c r="K259" s="1003"/>
      <c r="L259" s="1046"/>
      <c r="M259" s="52"/>
      <c r="N259" s="54"/>
      <c r="O259" s="54"/>
      <c r="P259" s="67"/>
    </row>
    <row r="260" spans="2:18" ht="14.1" customHeight="1" x14ac:dyDescent="0.25">
      <c r="B260" s="989" t="s">
        <v>107</v>
      </c>
      <c r="C260" s="990"/>
      <c r="D260" s="990"/>
      <c r="E260" s="990"/>
      <c r="F260" s="991"/>
      <c r="G260" s="911">
        <v>5.5</v>
      </c>
      <c r="H260" s="912"/>
      <c r="I260" s="1005">
        <f>R59*N260</f>
        <v>0</v>
      </c>
      <c r="J260" s="914"/>
      <c r="K260" s="915">
        <f>I260*G260</f>
        <v>0</v>
      </c>
      <c r="L260" s="916"/>
      <c r="M260" s="49"/>
      <c r="N260" s="76">
        <f>IF(H198="Oui",J203,0)+IF(H200="Oui",J205,0)</f>
        <v>0</v>
      </c>
      <c r="O260" s="29" t="s">
        <v>119</v>
      </c>
      <c r="P260" s="68"/>
    </row>
    <row r="261" spans="2:18" ht="14.1" customHeight="1" thickBot="1" x14ac:dyDescent="0.3">
      <c r="B261" s="989" t="s">
        <v>528</v>
      </c>
      <c r="C261" s="990"/>
      <c r="D261" s="990"/>
      <c r="E261" s="990"/>
      <c r="F261" s="991"/>
      <c r="G261" s="911">
        <v>6.5</v>
      </c>
      <c r="H261" s="912"/>
      <c r="I261" s="1005">
        <f>IF(H203="Oui",J203,0)</f>
        <v>0</v>
      </c>
      <c r="J261" s="914"/>
      <c r="K261" s="915">
        <f t="shared" ref="K261:K283" si="5">I261*G261</f>
        <v>0</v>
      </c>
      <c r="L261" s="916"/>
      <c r="M261" s="55"/>
      <c r="N261" s="78"/>
      <c r="O261" s="29"/>
      <c r="P261" s="68"/>
    </row>
    <row r="262" spans="2:18" ht="14.1" customHeight="1" thickBot="1" x14ac:dyDescent="0.3">
      <c r="B262" s="989" t="s">
        <v>326</v>
      </c>
      <c r="C262" s="990"/>
      <c r="D262" s="990"/>
      <c r="E262" s="990"/>
      <c r="F262" s="991"/>
      <c r="G262" s="911">
        <v>4.2</v>
      </c>
      <c r="H262" s="912"/>
      <c r="I262" s="1005">
        <f>IF(H170="Non",IF(H205="Oui",J205,0),0)</f>
        <v>0</v>
      </c>
      <c r="J262" s="914"/>
      <c r="K262" s="915">
        <f t="shared" si="5"/>
        <v>0</v>
      </c>
      <c r="L262" s="916"/>
      <c r="M262" s="48"/>
      <c r="N262" s="77"/>
      <c r="O262" s="29"/>
      <c r="P262" s="71" t="s">
        <v>49</v>
      </c>
      <c r="Q262" s="234" t="s">
        <v>212</v>
      </c>
      <c r="R262" s="441">
        <f>SUM(I260:J263)</f>
        <v>0</v>
      </c>
    </row>
    <row r="263" spans="2:18" ht="14.1" customHeight="1" x14ac:dyDescent="0.25">
      <c r="B263" s="989" t="s">
        <v>327</v>
      </c>
      <c r="C263" s="990"/>
      <c r="D263" s="990"/>
      <c r="E263" s="990"/>
      <c r="F263" s="991"/>
      <c r="G263" s="911">
        <v>4.2</v>
      </c>
      <c r="H263" s="912"/>
      <c r="I263" s="913">
        <f>IF(J176="Oui",ROUND((H176*J174/100),0),0)</f>
        <v>0</v>
      </c>
      <c r="J263" s="914"/>
      <c r="K263" s="915">
        <f>I263*G263</f>
        <v>0</v>
      </c>
      <c r="L263" s="916"/>
      <c r="M263" s="48"/>
      <c r="N263" s="77"/>
      <c r="O263" s="29"/>
      <c r="P263" s="71"/>
      <c r="Q263" s="400"/>
      <c r="R263" s="401"/>
    </row>
    <row r="264" spans="2:18" ht="14.1" customHeight="1" thickBot="1" x14ac:dyDescent="0.3">
      <c r="B264" s="985"/>
      <c r="C264" s="986"/>
      <c r="D264" s="986"/>
      <c r="E264" s="986"/>
      <c r="F264" s="987"/>
      <c r="G264" s="911"/>
      <c r="H264" s="912"/>
      <c r="I264" s="1005"/>
      <c r="J264" s="914"/>
      <c r="K264" s="915"/>
      <c r="L264" s="916"/>
      <c r="M264" s="72"/>
      <c r="N264" s="74" t="s">
        <v>72</v>
      </c>
      <c r="O264" s="151">
        <f>SUM(K260:L263)</f>
        <v>0</v>
      </c>
      <c r="P264" s="75" t="s">
        <v>73</v>
      </c>
    </row>
    <row r="265" spans="2:18" ht="14.1" customHeight="1" x14ac:dyDescent="0.25">
      <c r="B265" s="988" t="s">
        <v>198</v>
      </c>
      <c r="C265" s="939"/>
      <c r="D265" s="939"/>
      <c r="E265" s="939"/>
      <c r="F265" s="940"/>
      <c r="G265" s="911"/>
      <c r="H265" s="912"/>
      <c r="I265" s="1005"/>
      <c r="J265" s="914"/>
      <c r="K265" s="915"/>
      <c r="L265" s="916"/>
      <c r="M265" s="48"/>
      <c r="N265" s="47"/>
      <c r="O265" s="47"/>
      <c r="P265" s="7"/>
    </row>
    <row r="266" spans="2:18" ht="14.1" customHeight="1" x14ac:dyDescent="0.25">
      <c r="B266" s="989" t="s">
        <v>530</v>
      </c>
      <c r="C266" s="990"/>
      <c r="D266" s="990"/>
      <c r="E266" s="990"/>
      <c r="F266" s="991"/>
      <c r="G266" s="911">
        <v>7</v>
      </c>
      <c r="H266" s="912"/>
      <c r="I266" s="1005">
        <f>H142</f>
        <v>0</v>
      </c>
      <c r="J266" s="914"/>
      <c r="K266" s="915">
        <f t="shared" si="5"/>
        <v>0</v>
      </c>
      <c r="L266" s="916"/>
      <c r="M266" s="48"/>
      <c r="N266" s="77"/>
      <c r="O266" s="29"/>
      <c r="P266" s="68"/>
    </row>
    <row r="267" spans="2:18" ht="14.1" customHeight="1" x14ac:dyDescent="0.25">
      <c r="B267" s="989" t="s">
        <v>531</v>
      </c>
      <c r="C267" s="990"/>
      <c r="D267" s="990"/>
      <c r="E267" s="990"/>
      <c r="F267" s="991"/>
      <c r="G267" s="911">
        <v>6</v>
      </c>
      <c r="H267" s="912"/>
      <c r="I267" s="1005">
        <f>I266</f>
        <v>0</v>
      </c>
      <c r="J267" s="914"/>
      <c r="K267" s="915">
        <f t="shared" si="5"/>
        <v>0</v>
      </c>
      <c r="L267" s="916"/>
      <c r="M267" s="48"/>
      <c r="N267" s="77"/>
      <c r="O267" s="29"/>
      <c r="P267" s="68"/>
    </row>
    <row r="268" spans="2:18" ht="14.1" customHeight="1" x14ac:dyDescent="0.25">
      <c r="B268" s="989" t="s">
        <v>108</v>
      </c>
      <c r="C268" s="990"/>
      <c r="D268" s="990"/>
      <c r="E268" s="990"/>
      <c r="F268" s="991"/>
      <c r="G268" s="911">
        <v>5</v>
      </c>
      <c r="H268" s="912"/>
      <c r="I268" s="913">
        <f>H134</f>
        <v>0</v>
      </c>
      <c r="J268" s="914"/>
      <c r="K268" s="915">
        <f t="shared" si="5"/>
        <v>0</v>
      </c>
      <c r="L268" s="916"/>
      <c r="M268" s="48"/>
      <c r="N268" s="77"/>
      <c r="O268" s="29"/>
      <c r="P268" s="68"/>
    </row>
    <row r="269" spans="2:18" ht="14.1" customHeight="1" x14ac:dyDescent="0.25">
      <c r="B269" s="989" t="s">
        <v>109</v>
      </c>
      <c r="C269" s="990"/>
      <c r="D269" s="990"/>
      <c r="E269" s="990"/>
      <c r="F269" s="991"/>
      <c r="G269" s="911">
        <v>6.5</v>
      </c>
      <c r="H269" s="912"/>
      <c r="I269" s="1005">
        <f>I268</f>
        <v>0</v>
      </c>
      <c r="J269" s="914"/>
      <c r="K269" s="915">
        <f t="shared" si="5"/>
        <v>0</v>
      </c>
      <c r="L269" s="916"/>
      <c r="M269" s="48"/>
      <c r="N269" s="77"/>
      <c r="O269" s="29"/>
      <c r="P269" s="68"/>
    </row>
    <row r="270" spans="2:18" ht="14.1" customHeight="1" x14ac:dyDescent="0.25">
      <c r="B270" s="989" t="s">
        <v>110</v>
      </c>
      <c r="C270" s="990"/>
      <c r="D270" s="990"/>
      <c r="E270" s="990"/>
      <c r="F270" s="991"/>
      <c r="G270" s="911">
        <v>11</v>
      </c>
      <c r="H270" s="912"/>
      <c r="I270" s="1005">
        <f>H174</f>
        <v>0</v>
      </c>
      <c r="J270" s="914"/>
      <c r="K270" s="915">
        <f t="shared" si="5"/>
        <v>0</v>
      </c>
      <c r="L270" s="916"/>
      <c r="M270" s="55"/>
      <c r="N270" s="77"/>
      <c r="O270" s="29"/>
      <c r="P270" s="68"/>
    </row>
    <row r="271" spans="2:18" ht="14.1" customHeight="1" thickBot="1" x14ac:dyDescent="0.3">
      <c r="B271" s="989" t="s">
        <v>111</v>
      </c>
      <c r="C271" s="990"/>
      <c r="D271" s="990"/>
      <c r="E271" s="990"/>
      <c r="F271" s="991"/>
      <c r="G271" s="911">
        <v>11</v>
      </c>
      <c r="H271" s="912"/>
      <c r="I271" s="1005">
        <f>H184</f>
        <v>0</v>
      </c>
      <c r="J271" s="914"/>
      <c r="K271" s="915">
        <f t="shared" si="5"/>
        <v>0</v>
      </c>
      <c r="L271" s="916"/>
      <c r="M271" s="48"/>
      <c r="N271" s="62" t="s">
        <v>72</v>
      </c>
      <c r="O271" s="70">
        <f>SUM(K266:L272)</f>
        <v>0</v>
      </c>
      <c r="P271" s="69" t="s">
        <v>73</v>
      </c>
    </row>
    <row r="272" spans="2:18" ht="14.1" customHeight="1" thickBot="1" x14ac:dyDescent="0.3">
      <c r="B272" s="989" t="s">
        <v>112</v>
      </c>
      <c r="C272" s="990"/>
      <c r="D272" s="990"/>
      <c r="E272" s="990"/>
      <c r="F272" s="991"/>
      <c r="G272" s="911">
        <v>9</v>
      </c>
      <c r="H272" s="912"/>
      <c r="I272" s="1005">
        <f>I271</f>
        <v>0</v>
      </c>
      <c r="J272" s="914"/>
      <c r="K272" s="915">
        <f t="shared" si="5"/>
        <v>0</v>
      </c>
      <c r="L272" s="916"/>
      <c r="M272" s="48"/>
      <c r="N272" s="47"/>
      <c r="O272" s="47"/>
      <c r="P272" s="71" t="s">
        <v>49</v>
      </c>
      <c r="Q272" s="234" t="s">
        <v>212</v>
      </c>
      <c r="R272" s="441">
        <f>SUM(I266:J272)</f>
        <v>0</v>
      </c>
    </row>
    <row r="273" spans="2:20" ht="14.1" customHeight="1" thickBot="1" x14ac:dyDescent="0.3">
      <c r="B273" s="985"/>
      <c r="C273" s="986"/>
      <c r="D273" s="986"/>
      <c r="E273" s="986"/>
      <c r="F273" s="987"/>
      <c r="G273" s="911"/>
      <c r="H273" s="912"/>
      <c r="I273" s="1005"/>
      <c r="J273" s="914"/>
      <c r="K273" s="915"/>
      <c r="L273" s="916"/>
      <c r="M273" s="43"/>
      <c r="O273" s="62"/>
      <c r="P273" s="69"/>
    </row>
    <row r="274" spans="2:20" ht="14.1" customHeight="1" x14ac:dyDescent="0.25">
      <c r="B274" s="988" t="s">
        <v>199</v>
      </c>
      <c r="C274" s="939"/>
      <c r="D274" s="939"/>
      <c r="E274" s="939"/>
      <c r="F274" s="940"/>
      <c r="G274" s="911"/>
      <c r="H274" s="912"/>
      <c r="I274" s="1005"/>
      <c r="J274" s="914"/>
      <c r="K274" s="915"/>
      <c r="L274" s="916"/>
      <c r="M274" s="56"/>
      <c r="N274" s="79"/>
      <c r="O274" s="80"/>
      <c r="P274" s="106"/>
    </row>
    <row r="275" spans="2:20" ht="14.1" customHeight="1" x14ac:dyDescent="0.25">
      <c r="B275" s="493" t="s">
        <v>497</v>
      </c>
      <c r="C275" s="105"/>
      <c r="D275" s="105"/>
      <c r="E275" s="907" t="str">
        <f>F196</f>
        <v>A renseigner</v>
      </c>
      <c r="F275" s="908"/>
      <c r="G275" s="911">
        <f>J196</f>
        <v>0</v>
      </c>
      <c r="H275" s="912"/>
      <c r="I275" s="913">
        <f>H196*R59*K10</f>
        <v>0</v>
      </c>
      <c r="J275" s="914"/>
      <c r="K275" s="915">
        <f>I275*G275</f>
        <v>0</v>
      </c>
      <c r="L275" s="916"/>
      <c r="M275" s="50"/>
      <c r="N275" s="77"/>
      <c r="O275" s="29"/>
      <c r="P275" s="68"/>
    </row>
    <row r="276" spans="2:20" ht="14.1" customHeight="1" x14ac:dyDescent="0.25">
      <c r="B276" s="989" t="s">
        <v>113</v>
      </c>
      <c r="C276" s="990"/>
      <c r="D276" s="990"/>
      <c r="E276" s="990"/>
      <c r="F276" s="991"/>
      <c r="G276" s="911">
        <v>15</v>
      </c>
      <c r="H276" s="912"/>
      <c r="I276" s="1005">
        <f>H188</f>
        <v>0</v>
      </c>
      <c r="J276" s="914"/>
      <c r="K276" s="915">
        <f t="shared" si="5"/>
        <v>0</v>
      </c>
      <c r="L276" s="916"/>
      <c r="M276" s="48"/>
      <c r="N276" s="77"/>
      <c r="O276" s="29"/>
      <c r="P276" s="68"/>
    </row>
    <row r="277" spans="2:20" ht="14.1" customHeight="1" x14ac:dyDescent="0.25">
      <c r="B277" s="989" t="s">
        <v>114</v>
      </c>
      <c r="C277" s="990"/>
      <c r="D277" s="990"/>
      <c r="E277" s="990"/>
      <c r="F277" s="991"/>
      <c r="G277" s="911">
        <v>8</v>
      </c>
      <c r="H277" s="912"/>
      <c r="I277" s="1005">
        <f>I276</f>
        <v>0</v>
      </c>
      <c r="J277" s="914"/>
      <c r="K277" s="915">
        <f t="shared" si="5"/>
        <v>0</v>
      </c>
      <c r="L277" s="916"/>
      <c r="M277" s="48"/>
      <c r="N277" s="77"/>
      <c r="O277" s="29"/>
      <c r="P277" s="68"/>
    </row>
    <row r="278" spans="2:20" ht="14.1" customHeight="1" thickBot="1" x14ac:dyDescent="0.3">
      <c r="B278" s="989" t="s">
        <v>115</v>
      </c>
      <c r="C278" s="990"/>
      <c r="D278" s="990"/>
      <c r="E278" s="990"/>
      <c r="F278" s="991"/>
      <c r="G278" s="911">
        <v>5</v>
      </c>
      <c r="H278" s="912"/>
      <c r="I278" s="1005">
        <f>H192</f>
        <v>0</v>
      </c>
      <c r="J278" s="914"/>
      <c r="K278" s="915">
        <f t="shared" si="5"/>
        <v>0</v>
      </c>
      <c r="L278" s="916"/>
      <c r="M278" s="49"/>
      <c r="N278" s="76"/>
      <c r="O278" s="29"/>
      <c r="P278" s="35"/>
    </row>
    <row r="279" spans="2:20" ht="14.1" customHeight="1" thickBot="1" x14ac:dyDescent="0.3">
      <c r="B279" s="989" t="s">
        <v>116</v>
      </c>
      <c r="C279" s="990"/>
      <c r="D279" s="990"/>
      <c r="E279" s="990"/>
      <c r="F279" s="991"/>
      <c r="G279" s="911">
        <v>5.5</v>
      </c>
      <c r="H279" s="912"/>
      <c r="I279" s="1005">
        <f>H190</f>
        <v>0</v>
      </c>
      <c r="J279" s="914"/>
      <c r="K279" s="915">
        <f t="shared" si="5"/>
        <v>0</v>
      </c>
      <c r="L279" s="916"/>
      <c r="M279" s="48"/>
      <c r="N279" s="62" t="s">
        <v>72</v>
      </c>
      <c r="O279" s="70">
        <f>SUM(K275:L279)</f>
        <v>0</v>
      </c>
      <c r="P279" s="69" t="s">
        <v>73</v>
      </c>
      <c r="Q279" s="234" t="s">
        <v>212</v>
      </c>
      <c r="R279" s="441">
        <f>SUM(I275:J279)</f>
        <v>0</v>
      </c>
    </row>
    <row r="280" spans="2:20" ht="14.1" customHeight="1" thickBot="1" x14ac:dyDescent="0.3">
      <c r="B280" s="985"/>
      <c r="C280" s="986"/>
      <c r="D280" s="986"/>
      <c r="E280" s="986"/>
      <c r="F280" s="987"/>
      <c r="G280" s="911"/>
      <c r="H280" s="912"/>
      <c r="I280" s="1005"/>
      <c r="J280" s="914"/>
      <c r="K280" s="915"/>
      <c r="L280" s="916"/>
      <c r="M280" s="72"/>
      <c r="N280" s="74"/>
      <c r="O280" s="74"/>
      <c r="P280" s="75"/>
    </row>
    <row r="281" spans="2:20" ht="14.1" customHeight="1" x14ac:dyDescent="0.25">
      <c r="B281" s="988" t="s">
        <v>50</v>
      </c>
      <c r="C281" s="939"/>
      <c r="D281" s="939"/>
      <c r="E281" s="939"/>
      <c r="F281" s="940"/>
      <c r="G281" s="911"/>
      <c r="H281" s="912"/>
      <c r="I281" s="1005"/>
      <c r="J281" s="914"/>
      <c r="K281" s="915"/>
      <c r="L281" s="916"/>
      <c r="M281" s="49"/>
      <c r="N281" s="76"/>
      <c r="O281" s="29"/>
      <c r="P281" s="68"/>
    </row>
    <row r="282" spans="2:20" ht="14.1" customHeight="1" thickBot="1" x14ac:dyDescent="0.3">
      <c r="B282" s="989" t="s">
        <v>117</v>
      </c>
      <c r="C282" s="990"/>
      <c r="D282" s="990"/>
      <c r="E282" s="990"/>
      <c r="F282" s="991"/>
      <c r="G282" s="911">
        <v>25</v>
      </c>
      <c r="H282" s="912"/>
      <c r="I282" s="1005">
        <f>IF(R59&gt;1,IF(R59&gt;0,K10*ROUNDUP(((R59/5)*N282),0),0),0)</f>
        <v>114</v>
      </c>
      <c r="J282" s="914"/>
      <c r="K282" s="915">
        <f t="shared" si="5"/>
        <v>2850</v>
      </c>
      <c r="L282" s="916"/>
      <c r="M282" s="49"/>
      <c r="N282" s="76">
        <f>H194</f>
        <v>10</v>
      </c>
      <c r="O282" s="29" t="s">
        <v>209</v>
      </c>
      <c r="P282" s="68"/>
    </row>
    <row r="283" spans="2:20" ht="14.1" customHeight="1" thickBot="1" x14ac:dyDescent="0.3">
      <c r="B283" s="989" t="s">
        <v>118</v>
      </c>
      <c r="C283" s="990"/>
      <c r="D283" s="990"/>
      <c r="E283" s="990"/>
      <c r="F283" s="991"/>
      <c r="G283" s="911">
        <v>1.1499999999999999</v>
      </c>
      <c r="H283" s="912"/>
      <c r="I283" s="1005">
        <f>IF(R59&gt;1,R59*12*K10,0)</f>
        <v>684</v>
      </c>
      <c r="J283" s="914"/>
      <c r="K283" s="915">
        <f t="shared" si="5"/>
        <v>786.59999999999991</v>
      </c>
      <c r="L283" s="916"/>
      <c r="M283" s="49"/>
      <c r="N283" s="76">
        <v>12</v>
      </c>
      <c r="O283" s="29" t="s">
        <v>119</v>
      </c>
      <c r="P283" s="35"/>
      <c r="Q283" s="234" t="s">
        <v>212</v>
      </c>
      <c r="R283" s="441">
        <f>SUM(I282:J283)</f>
        <v>798</v>
      </c>
    </row>
    <row r="284" spans="2:20" ht="14.1" customHeight="1" thickBot="1" x14ac:dyDescent="0.3">
      <c r="B284" s="989" t="s">
        <v>521</v>
      </c>
      <c r="C284" s="990"/>
      <c r="D284" s="990"/>
      <c r="E284" s="990"/>
      <c r="F284" s="991"/>
      <c r="G284" s="1054">
        <v>1</v>
      </c>
      <c r="H284" s="1055"/>
      <c r="I284" s="1005">
        <f>G284*R285*K10</f>
        <v>30</v>
      </c>
      <c r="J284" s="914"/>
      <c r="K284" s="915"/>
      <c r="L284" s="916"/>
      <c r="M284" s="43"/>
      <c r="N284" s="62" t="s">
        <v>72</v>
      </c>
      <c r="O284" s="70">
        <f>SUM(K282:L283)</f>
        <v>3636.6</v>
      </c>
      <c r="P284" s="69" t="s">
        <v>73</v>
      </c>
    </row>
    <row r="285" spans="2:20" ht="18" customHeight="1" thickTop="1" thickBot="1" x14ac:dyDescent="0.3">
      <c r="B285" s="54" t="s">
        <v>49</v>
      </c>
      <c r="C285" s="54"/>
      <c r="D285" s="54"/>
      <c r="E285" s="54"/>
      <c r="F285" s="54"/>
      <c r="G285" s="1052" t="s">
        <v>22</v>
      </c>
      <c r="H285" s="1053"/>
      <c r="I285" s="1050">
        <f>R283+R279+R272+R262+R256+R237+R228</f>
        <v>4794.45</v>
      </c>
      <c r="J285" s="1051"/>
      <c r="K285" s="1042">
        <f>O284+O279+O271+O264+O257+O238+O229</f>
        <v>25938.989999999998</v>
      </c>
      <c r="L285" s="1043"/>
      <c r="M285" s="120" t="s">
        <v>76</v>
      </c>
      <c r="N285" s="941">
        <f>IF(O212&gt;0,(K285)/(60*O212),0)</f>
        <v>56.883749999999992</v>
      </c>
      <c r="O285" s="941"/>
      <c r="P285" s="942"/>
      <c r="Q285" s="234" t="s">
        <v>503</v>
      </c>
      <c r="R285" s="603">
        <v>30</v>
      </c>
      <c r="S285" s="1170" t="s">
        <v>504</v>
      </c>
      <c r="T285" s="1002"/>
    </row>
    <row r="286" spans="2:20" ht="33" customHeight="1" thickTop="1" thickBot="1" x14ac:dyDescent="0.3">
      <c r="N286" s="119"/>
      <c r="S286" s="1002"/>
      <c r="T286" s="1002"/>
    </row>
    <row r="287" spans="2:20" ht="32.25" customHeight="1" thickBot="1" x14ac:dyDescent="0.3">
      <c r="B287" s="886" t="str">
        <f>E10</f>
        <v>R+1</v>
      </c>
      <c r="C287" s="887"/>
      <c r="D287" s="887"/>
      <c r="E287" s="887"/>
      <c r="F287" s="887"/>
      <c r="G287" s="888"/>
      <c r="H287" s="889" t="str">
        <f>G6</f>
        <v xml:space="preserve">17001 - </v>
      </c>
      <c r="I287" s="890"/>
      <c r="J287" s="891" t="str">
        <f>I6</f>
        <v>Test</v>
      </c>
      <c r="K287" s="891"/>
      <c r="L287" s="891"/>
      <c r="M287" s="891"/>
      <c r="N287" s="892"/>
      <c r="O287" s="103" t="s">
        <v>7</v>
      </c>
      <c r="P287" s="104">
        <f ca="1">E14</f>
        <v>42865</v>
      </c>
    </row>
    <row r="288" spans="2:20" ht="15.75" customHeight="1" thickBot="1" x14ac:dyDescent="0.3">
      <c r="B288" s="992" t="s">
        <v>153</v>
      </c>
      <c r="C288" s="993"/>
      <c r="D288" s="993"/>
      <c r="E288" s="993"/>
      <c r="F288" s="993"/>
      <c r="G288" s="993"/>
      <c r="H288" s="993"/>
      <c r="I288" s="993"/>
      <c r="J288" s="993"/>
      <c r="K288" s="993"/>
      <c r="L288" s="993"/>
      <c r="M288" s="993"/>
      <c r="N288" s="993"/>
      <c r="O288" s="993"/>
      <c r="P288" s="994"/>
    </row>
    <row r="289" spans="2:30" ht="15.75" customHeight="1" thickBot="1" x14ac:dyDescent="0.3">
      <c r="B289" s="995"/>
      <c r="C289" s="996"/>
      <c r="D289" s="996"/>
      <c r="E289" s="996"/>
      <c r="F289" s="996"/>
      <c r="G289" s="996"/>
      <c r="H289" s="996"/>
      <c r="I289" s="996"/>
      <c r="J289" s="996"/>
      <c r="K289" s="996"/>
      <c r="L289" s="996"/>
      <c r="M289" s="996"/>
      <c r="N289" s="996"/>
      <c r="O289" s="996"/>
      <c r="P289" s="997"/>
      <c r="Q289" s="199" t="s">
        <v>154</v>
      </c>
      <c r="R289" s="200">
        <v>52</v>
      </c>
      <c r="S289" s="201" t="s">
        <v>123</v>
      </c>
    </row>
    <row r="290" spans="2:30" ht="15.75" customHeight="1" thickBot="1" x14ac:dyDescent="0.3">
      <c r="B290" s="998"/>
      <c r="C290" s="999"/>
      <c r="D290" s="999"/>
      <c r="E290" s="999"/>
      <c r="F290" s="999"/>
      <c r="G290" s="999"/>
      <c r="H290" s="999"/>
      <c r="I290" s="999"/>
      <c r="J290" s="999"/>
      <c r="K290" s="999"/>
      <c r="L290" s="999"/>
      <c r="M290" s="996"/>
      <c r="N290" s="996"/>
      <c r="O290" s="996"/>
      <c r="P290" s="997"/>
    </row>
    <row r="291" spans="2:30" ht="15.75" customHeight="1" thickBot="1" x14ac:dyDescent="0.3">
      <c r="B291" s="654"/>
      <c r="C291" s="654"/>
      <c r="D291" s="654"/>
      <c r="E291" s="654"/>
      <c r="F291" s="654"/>
      <c r="G291" s="654"/>
      <c r="H291" s="654"/>
      <c r="I291" s="654"/>
      <c r="J291" s="654"/>
      <c r="K291" s="654"/>
      <c r="L291" s="654"/>
      <c r="M291" s="651"/>
      <c r="N291" s="652"/>
      <c r="O291" s="652"/>
      <c r="P291" s="653"/>
    </row>
    <row r="292" spans="2:30" ht="15" customHeight="1" thickBot="1" x14ac:dyDescent="0.3">
      <c r="B292" s="108"/>
      <c r="C292" s="108" t="s">
        <v>500</v>
      </c>
      <c r="D292" s="108"/>
      <c r="E292" s="108"/>
      <c r="F292" s="57"/>
      <c r="G292" s="47"/>
      <c r="H292" s="81">
        <f>AC366</f>
        <v>2</v>
      </c>
      <c r="I292" s="57" t="str">
        <f>IF(H292&gt;1,"OPERATEURS PRODUCTIFS","OPERATEUR PRODUCTIF")</f>
        <v>OPERATEURS PRODUCTIFS</v>
      </c>
      <c r="J292" s="57"/>
      <c r="K292" s="47"/>
      <c r="M292" s="48"/>
      <c r="N292" s="47">
        <f>TRUNC(H292)*8*(TRUNC(60/$R$289*100)/100)*$H$59</f>
        <v>1048.8</v>
      </c>
      <c r="O292" s="932" t="s">
        <v>125</v>
      </c>
      <c r="P292" s="933"/>
      <c r="T292" s="235"/>
      <c r="U292" s="235"/>
      <c r="V292" s="235"/>
      <c r="W292" s="235"/>
      <c r="X292" s="235"/>
      <c r="Y292" s="235"/>
      <c r="Z292" s="291" t="s">
        <v>213</v>
      </c>
      <c r="AA292" s="292"/>
      <c r="AB292" s="293" t="s">
        <v>214</v>
      </c>
      <c r="AC292" s="294" t="s">
        <v>215</v>
      </c>
      <c r="AD292" s="295" t="s">
        <v>216</v>
      </c>
    </row>
    <row r="293" spans="2:30" x14ac:dyDescent="0.25">
      <c r="B293" s="990" t="s">
        <v>522</v>
      </c>
      <c r="C293" s="990"/>
      <c r="D293" s="990"/>
      <c r="E293" s="990"/>
      <c r="F293" s="57"/>
      <c r="G293" s="47"/>
      <c r="H293" s="47"/>
      <c r="I293" s="47"/>
      <c r="J293" s="47"/>
      <c r="K293" s="47"/>
      <c r="M293" s="48"/>
      <c r="N293" s="47"/>
      <c r="O293" s="47"/>
      <c r="P293" s="71"/>
      <c r="T293" s="289" t="s">
        <v>219</v>
      </c>
      <c r="U293" s="263"/>
      <c r="V293" s="264"/>
      <c r="W293" s="264"/>
      <c r="X293" s="264"/>
      <c r="Y293" s="264"/>
      <c r="Z293" s="265"/>
      <c r="AA293" s="266"/>
      <c r="AB293" s="267"/>
      <c r="AC293" s="934">
        <f>ROUND(SUM(AB297:AB332)+0.5,0)</f>
        <v>11</v>
      </c>
      <c r="AD293" s="268"/>
    </row>
    <row r="294" spans="2:30" x14ac:dyDescent="0.25">
      <c r="B294" s="990"/>
      <c r="C294" s="990"/>
      <c r="D294" s="990"/>
      <c r="E294" s="990"/>
      <c r="F294" s="57"/>
      <c r="G294" s="47"/>
      <c r="H294" s="47"/>
      <c r="I294" s="47"/>
      <c r="J294" s="47"/>
      <c r="K294" s="47"/>
      <c r="M294" s="48"/>
      <c r="N294" s="47"/>
      <c r="O294" s="47"/>
      <c r="P294" s="71"/>
      <c r="T294" s="280"/>
      <c r="U294" s="255"/>
      <c r="V294" s="242"/>
      <c r="W294" s="242"/>
      <c r="X294" s="242"/>
      <c r="Y294" s="242"/>
      <c r="Z294" s="281"/>
      <c r="AA294" s="247"/>
      <c r="AB294" s="655"/>
      <c r="AC294" s="935"/>
      <c r="AD294" s="271"/>
    </row>
    <row r="295" spans="2:30" ht="18.75" x14ac:dyDescent="0.25">
      <c r="C295" s="108" t="s">
        <v>524</v>
      </c>
      <c r="D295" s="105"/>
      <c r="E295" s="105"/>
      <c r="F295" s="57"/>
      <c r="G295" s="47"/>
      <c r="H295" s="81">
        <f>AC371</f>
        <v>2</v>
      </c>
      <c r="I295" s="57" t="str">
        <f>IF(H295&gt;1,"OPERATEURS PRODUCTIFS","OPERATEUR PRODUCTIF")</f>
        <v>OPERATEURS PRODUCTIFS</v>
      </c>
      <c r="J295" s="47"/>
      <c r="K295" s="47"/>
      <c r="M295" s="48"/>
      <c r="N295" s="47"/>
      <c r="O295" s="47"/>
      <c r="P295" s="71"/>
      <c r="T295" s="280" t="s">
        <v>310</v>
      </c>
      <c r="U295" s="255"/>
      <c r="V295" s="242"/>
      <c r="W295" s="242"/>
      <c r="X295" s="242"/>
      <c r="Y295" s="242"/>
      <c r="Z295" s="281"/>
      <c r="AA295" s="247"/>
      <c r="AB295" s="655"/>
      <c r="AC295" s="935"/>
      <c r="AD295" s="271"/>
    </row>
    <row r="296" spans="2:30" x14ac:dyDescent="0.25">
      <c r="B296" s="990" t="s">
        <v>523</v>
      </c>
      <c r="C296" s="990"/>
      <c r="D296" s="990"/>
      <c r="E296" s="990"/>
      <c r="F296" s="57"/>
      <c r="G296" s="47"/>
      <c r="H296" s="47"/>
      <c r="I296" s="47"/>
      <c r="J296" s="47"/>
      <c r="K296" s="47"/>
      <c r="M296" s="48"/>
      <c r="N296" s="47"/>
      <c r="O296" s="47"/>
      <c r="P296" s="71"/>
      <c r="T296" s="280"/>
      <c r="U296" s="255"/>
      <c r="V296" s="242"/>
      <c r="W296" s="242"/>
      <c r="X296" s="242"/>
      <c r="Y296" s="242"/>
      <c r="Z296" s="281"/>
      <c r="AA296" s="247"/>
      <c r="AB296" s="655"/>
      <c r="AC296" s="935"/>
      <c r="AD296" s="271"/>
    </row>
    <row r="297" spans="2:30" x14ac:dyDescent="0.25">
      <c r="B297" s="990" t="s">
        <v>151</v>
      </c>
      <c r="C297" s="990"/>
      <c r="D297" s="990"/>
      <c r="E297" s="990"/>
      <c r="F297" s="47"/>
      <c r="G297" s="47"/>
      <c r="H297" s="47"/>
      <c r="I297" s="47"/>
      <c r="J297" s="47"/>
      <c r="K297" s="47"/>
      <c r="M297" s="48"/>
      <c r="N297" s="47"/>
      <c r="O297" s="47"/>
      <c r="P297" s="71"/>
      <c r="T297" s="276" t="s">
        <v>220</v>
      </c>
      <c r="U297" s="283">
        <f>IF($H$59&gt;0,H68/($H$59),0)</f>
        <v>35.087719298245617</v>
      </c>
      <c r="V297" s="241" t="s">
        <v>230</v>
      </c>
      <c r="W297" s="242" t="s">
        <v>217</v>
      </c>
      <c r="X297" s="284">
        <f>IF($H$59&gt;0,I68/($H$59),0)</f>
        <v>96.491228070175438</v>
      </c>
      <c r="Y297" s="241" t="s">
        <v>240</v>
      </c>
      <c r="Z297" s="281">
        <f>Q68</f>
        <v>0.9</v>
      </c>
      <c r="AA297" s="245" t="s">
        <v>233</v>
      </c>
      <c r="AB297" s="286">
        <f>+X297*Z297/8</f>
        <v>10.855263157894736</v>
      </c>
      <c r="AC297" s="935"/>
      <c r="AD297" s="271"/>
    </row>
    <row r="298" spans="2:30" x14ac:dyDescent="0.25">
      <c r="B298" s="990" t="s">
        <v>152</v>
      </c>
      <c r="C298" s="990"/>
      <c r="D298" s="990"/>
      <c r="E298" s="990"/>
      <c r="F298" s="47"/>
      <c r="G298" s="47"/>
      <c r="H298" s="47"/>
      <c r="I298" s="47"/>
      <c r="J298" s="47"/>
      <c r="K298" s="47"/>
      <c r="M298" s="48"/>
      <c r="N298" s="47"/>
      <c r="O298" s="47"/>
      <c r="P298" s="71"/>
      <c r="T298" s="276" t="s">
        <v>221</v>
      </c>
      <c r="U298" s="283">
        <f>IF($H$59&gt;0,H70/($H$59),0)</f>
        <v>0</v>
      </c>
      <c r="V298" s="241" t="s">
        <v>230</v>
      </c>
      <c r="W298" s="242" t="s">
        <v>217</v>
      </c>
      <c r="X298" s="284">
        <f>IF($H$59&gt;0,I70/($H$59),0)</f>
        <v>0</v>
      </c>
      <c r="Y298" s="241" t="s">
        <v>240</v>
      </c>
      <c r="Z298" s="281">
        <f>Q70</f>
        <v>1.2</v>
      </c>
      <c r="AA298" s="245" t="s">
        <v>233</v>
      </c>
      <c r="AB298" s="286">
        <f t="shared" ref="AB298:AB325" si="6">+X298*Z298/8</f>
        <v>0</v>
      </c>
      <c r="AC298" s="935"/>
      <c r="AD298" s="271"/>
    </row>
    <row r="299" spans="2:30" x14ac:dyDescent="0.25">
      <c r="B299" s="990" t="s">
        <v>459</v>
      </c>
      <c r="C299" s="990"/>
      <c r="D299" s="990"/>
      <c r="E299" s="990"/>
      <c r="F299" s="47"/>
      <c r="G299" s="47"/>
      <c r="H299" s="47"/>
      <c r="I299" s="47"/>
      <c r="J299" s="47"/>
      <c r="K299" s="47"/>
      <c r="M299" s="48"/>
      <c r="N299" s="47"/>
      <c r="O299" s="47"/>
      <c r="P299" s="71"/>
      <c r="T299" s="276"/>
      <c r="U299" s="283"/>
      <c r="V299" s="241"/>
      <c r="W299" s="242"/>
      <c r="X299" s="284"/>
      <c r="Y299" s="241"/>
      <c r="Z299" s="281"/>
      <c r="AA299" s="247"/>
      <c r="AB299" s="286"/>
      <c r="AC299" s="935"/>
      <c r="AD299" s="271"/>
    </row>
    <row r="300" spans="2:30" x14ac:dyDescent="0.25">
      <c r="B300" s="87"/>
      <c r="C300" s="87"/>
      <c r="D300" s="87"/>
      <c r="E300" s="87"/>
      <c r="F300" s="57"/>
      <c r="G300" s="47"/>
      <c r="H300" s="47"/>
      <c r="I300" s="47"/>
      <c r="J300" s="47"/>
      <c r="K300" s="47"/>
      <c r="M300" s="48"/>
      <c r="N300" s="47"/>
      <c r="O300" s="47"/>
      <c r="P300" s="71"/>
      <c r="T300" s="276" t="s">
        <v>222</v>
      </c>
      <c r="U300" s="283">
        <f>IF($H$59&gt;0,H72/($H$59),0)</f>
        <v>0</v>
      </c>
      <c r="V300" s="241" t="s">
        <v>230</v>
      </c>
      <c r="W300" s="242" t="s">
        <v>217</v>
      </c>
      <c r="X300" s="284">
        <f>IF($H$59&gt;0,I72/($H$59),0)</f>
        <v>0</v>
      </c>
      <c r="Y300" s="241" t="s">
        <v>240</v>
      </c>
      <c r="Z300" s="281">
        <f>Q72</f>
        <v>1.2</v>
      </c>
      <c r="AA300" s="245" t="s">
        <v>233</v>
      </c>
      <c r="AB300" s="286">
        <f t="shared" si="6"/>
        <v>0</v>
      </c>
      <c r="AC300" s="935"/>
      <c r="AD300" s="271"/>
    </row>
    <row r="301" spans="2:30" ht="18.75" x14ac:dyDescent="0.25">
      <c r="C301" s="108" t="s">
        <v>126</v>
      </c>
      <c r="D301" s="108"/>
      <c r="H301" s="81">
        <f>AC293</f>
        <v>11</v>
      </c>
      <c r="I301" s="57" t="str">
        <f>IF(H301&gt;1,"OPERATEURS PRODUCTIFS","OPERATEUR PRODUCTIF")</f>
        <v>OPERATEURS PRODUCTIFS</v>
      </c>
      <c r="J301" s="57"/>
      <c r="K301" s="57"/>
      <c r="M301" s="48"/>
      <c r="N301" s="47">
        <f>TRUNC(H301)*8*(TRUNC(60/$R$289*100)/100)*$H$59</f>
        <v>5768.4</v>
      </c>
      <c r="O301" s="932" t="s">
        <v>125</v>
      </c>
      <c r="P301" s="933"/>
      <c r="T301" s="285" t="s">
        <v>223</v>
      </c>
      <c r="U301" s="283">
        <f>IF($H$59&gt;0,H74/($H$59),0)</f>
        <v>0</v>
      </c>
      <c r="V301" s="241" t="s">
        <v>230</v>
      </c>
      <c r="W301" s="242" t="s">
        <v>217</v>
      </c>
      <c r="X301" s="284">
        <f>IF($H$59&gt;0,I74/($H$59),0)</f>
        <v>0</v>
      </c>
      <c r="Y301" s="241" t="s">
        <v>240</v>
      </c>
      <c r="Z301" s="281">
        <f>Q74</f>
        <v>1.4</v>
      </c>
      <c r="AA301" s="245" t="s">
        <v>233</v>
      </c>
      <c r="AB301" s="286">
        <f t="shared" si="6"/>
        <v>0</v>
      </c>
      <c r="AC301" s="935"/>
      <c r="AD301" s="271"/>
    </row>
    <row r="302" spans="2:30" ht="15" customHeight="1" x14ac:dyDescent="0.25">
      <c r="C302" s="108"/>
      <c r="D302" s="108"/>
      <c r="I302" s="57"/>
      <c r="J302" s="57"/>
      <c r="K302" s="57"/>
      <c r="M302" s="48"/>
      <c r="N302" s="47"/>
      <c r="O302" s="657"/>
      <c r="P302" s="658"/>
      <c r="T302" s="285"/>
      <c r="U302" s="283"/>
      <c r="V302" s="241"/>
      <c r="W302" s="242"/>
      <c r="X302" s="284"/>
      <c r="Y302" s="241"/>
      <c r="Z302" s="281"/>
      <c r="AA302" s="247"/>
      <c r="AB302" s="286"/>
      <c r="AC302" s="935"/>
      <c r="AD302" s="271"/>
    </row>
    <row r="303" spans="2:30" ht="15" customHeight="1" x14ac:dyDescent="0.25">
      <c r="B303" s="990" t="s">
        <v>201</v>
      </c>
      <c r="C303" s="990"/>
      <c r="D303" s="990"/>
      <c r="E303" s="990"/>
      <c r="I303" s="57"/>
      <c r="J303" s="57"/>
      <c r="K303" s="57"/>
      <c r="M303" s="48"/>
      <c r="N303" s="47"/>
      <c r="O303" s="657"/>
      <c r="P303" s="658"/>
      <c r="T303" s="285" t="s">
        <v>224</v>
      </c>
      <c r="U303" s="283">
        <f>IF($H$59&gt;0,H76/($H$59),0)</f>
        <v>0</v>
      </c>
      <c r="V303" s="241" t="s">
        <v>230</v>
      </c>
      <c r="W303" s="242" t="s">
        <v>217</v>
      </c>
      <c r="X303" s="284">
        <f>IF($H$59&gt;0,I76/($H$59),0)</f>
        <v>0</v>
      </c>
      <c r="Y303" s="241" t="s">
        <v>240</v>
      </c>
      <c r="Z303" s="281">
        <f>Q76</f>
        <v>1.5</v>
      </c>
      <c r="AA303" s="245" t="s">
        <v>233</v>
      </c>
      <c r="AB303" s="286">
        <f t="shared" si="6"/>
        <v>0</v>
      </c>
      <c r="AC303" s="935"/>
      <c r="AD303" s="271"/>
    </row>
    <row r="304" spans="2:30" ht="15" customHeight="1" x14ac:dyDescent="0.25">
      <c r="B304" s="990" t="s">
        <v>127</v>
      </c>
      <c r="C304" s="990"/>
      <c r="D304" s="990"/>
      <c r="E304" s="990"/>
      <c r="F304" s="47"/>
      <c r="G304" s="47"/>
      <c r="H304" s="47"/>
      <c r="I304" s="47"/>
      <c r="J304" s="65"/>
      <c r="K304" s="47"/>
      <c r="M304" s="48"/>
      <c r="N304" s="47"/>
      <c r="O304" s="47"/>
      <c r="P304" s="71"/>
      <c r="T304" s="285" t="s">
        <v>225</v>
      </c>
      <c r="U304" s="283">
        <f>IF($H$59&gt;0,H78/($H$59),0)</f>
        <v>0</v>
      </c>
      <c r="V304" s="241" t="s">
        <v>230</v>
      </c>
      <c r="W304" s="242" t="s">
        <v>217</v>
      </c>
      <c r="X304" s="284">
        <f>IF($H$59&gt;0,I78/($H$59),0)</f>
        <v>0</v>
      </c>
      <c r="Y304" s="241" t="s">
        <v>240</v>
      </c>
      <c r="Z304" s="281">
        <f>Q78</f>
        <v>1.5</v>
      </c>
      <c r="AA304" s="245" t="s">
        <v>233</v>
      </c>
      <c r="AB304" s="286">
        <f t="shared" si="6"/>
        <v>0</v>
      </c>
      <c r="AC304" s="935"/>
      <c r="AD304" s="271"/>
    </row>
    <row r="305" spans="2:30" x14ac:dyDescent="0.25">
      <c r="B305" s="105" t="s">
        <v>128</v>
      </c>
      <c r="C305" s="105"/>
      <c r="D305" s="47"/>
      <c r="E305" s="47"/>
      <c r="F305" s="47"/>
      <c r="G305" s="47"/>
      <c r="H305" s="47"/>
      <c r="I305" s="47"/>
      <c r="J305" s="47"/>
      <c r="K305" s="47"/>
      <c r="M305" s="48"/>
      <c r="N305" s="47"/>
      <c r="O305" s="47"/>
      <c r="P305" s="71"/>
      <c r="T305" s="285"/>
      <c r="U305" s="283"/>
      <c r="V305" s="241"/>
      <c r="W305" s="242"/>
      <c r="X305" s="284"/>
      <c r="Y305" s="241"/>
      <c r="Z305" s="281"/>
      <c r="AA305" s="247"/>
      <c r="AB305" s="286"/>
      <c r="AC305" s="935"/>
      <c r="AD305" s="271"/>
    </row>
    <row r="306" spans="2:30" x14ac:dyDescent="0.25">
      <c r="B306" s="109" t="s">
        <v>129</v>
      </c>
      <c r="C306" s="109"/>
      <c r="D306" s="47"/>
      <c r="E306" s="47"/>
      <c r="F306" s="47"/>
      <c r="G306" s="47"/>
      <c r="H306" s="47"/>
      <c r="I306" s="47"/>
      <c r="J306" s="47"/>
      <c r="K306" s="47"/>
      <c r="M306" s="48"/>
      <c r="N306" s="47"/>
      <c r="O306" s="47"/>
      <c r="P306" s="71"/>
      <c r="T306" s="285" t="s">
        <v>226</v>
      </c>
      <c r="U306" s="283">
        <f>IF($H$59&gt;0,H80/($H$59),0)</f>
        <v>0</v>
      </c>
      <c r="V306" s="241" t="s">
        <v>230</v>
      </c>
      <c r="W306" s="242" t="s">
        <v>217</v>
      </c>
      <c r="X306" s="284">
        <f>IF($H$59&gt;0,I80/($H$59),0)</f>
        <v>0</v>
      </c>
      <c r="Y306" s="241" t="s">
        <v>240</v>
      </c>
      <c r="Z306" s="281">
        <f>Q80</f>
        <v>1.7</v>
      </c>
      <c r="AA306" s="245" t="s">
        <v>233</v>
      </c>
      <c r="AB306" s="286">
        <f t="shared" si="6"/>
        <v>0</v>
      </c>
      <c r="AC306" s="935"/>
      <c r="AD306" s="271"/>
    </row>
    <row r="307" spans="2:30" x14ac:dyDescent="0.25">
      <c r="B307" s="105" t="s">
        <v>130</v>
      </c>
      <c r="C307" s="105"/>
      <c r="D307" s="47"/>
      <c r="E307" s="47"/>
      <c r="F307" s="47"/>
      <c r="G307" s="47"/>
      <c r="H307" s="47"/>
      <c r="I307" s="47"/>
      <c r="J307" s="47"/>
      <c r="K307" s="47"/>
      <c r="M307" s="48"/>
      <c r="N307" s="47"/>
      <c r="O307" s="47"/>
      <c r="P307" s="71"/>
      <c r="T307" s="285" t="s">
        <v>227</v>
      </c>
      <c r="U307" s="283">
        <f>IF($H$59&gt;0,H82/($H$59),0)</f>
        <v>0</v>
      </c>
      <c r="V307" s="241" t="s">
        <v>230</v>
      </c>
      <c r="W307" s="242" t="s">
        <v>217</v>
      </c>
      <c r="X307" s="284">
        <f>IF($H$59&gt;0,I82/($H$59),0)</f>
        <v>0</v>
      </c>
      <c r="Y307" s="241" t="s">
        <v>240</v>
      </c>
      <c r="Z307" s="281">
        <f>Q82</f>
        <v>1.7</v>
      </c>
      <c r="AA307" s="245" t="s">
        <v>233</v>
      </c>
      <c r="AB307" s="286">
        <f t="shared" si="6"/>
        <v>0</v>
      </c>
      <c r="AC307" s="935"/>
      <c r="AD307" s="271"/>
    </row>
    <row r="308" spans="2:30" x14ac:dyDescent="0.25">
      <c r="B308" s="105" t="s">
        <v>131</v>
      </c>
      <c r="C308" s="105"/>
      <c r="D308" s="47"/>
      <c r="E308" s="47"/>
      <c r="F308" s="47"/>
      <c r="G308" s="47"/>
      <c r="H308" s="47"/>
      <c r="I308" s="47"/>
      <c r="J308" s="47"/>
      <c r="K308" s="47"/>
      <c r="M308" s="48"/>
      <c r="N308" s="47"/>
      <c r="O308" s="47"/>
      <c r="P308" s="71"/>
      <c r="T308" s="280"/>
      <c r="U308" s="255"/>
      <c r="V308" s="242"/>
      <c r="W308" s="242"/>
      <c r="X308" s="242"/>
      <c r="Y308" s="242"/>
      <c r="Z308" s="281"/>
      <c r="AA308" s="247"/>
      <c r="AB308" s="286"/>
      <c r="AC308" s="935"/>
      <c r="AD308" s="271"/>
    </row>
    <row r="309" spans="2:30" x14ac:dyDescent="0.25">
      <c r="B309" s="105" t="s">
        <v>132</v>
      </c>
      <c r="C309" s="105"/>
      <c r="D309" s="47"/>
      <c r="E309" s="47"/>
      <c r="F309" s="47"/>
      <c r="G309" s="47"/>
      <c r="H309" s="47"/>
      <c r="I309" s="47"/>
      <c r="J309" s="47"/>
      <c r="K309" s="47"/>
      <c r="M309" s="48"/>
      <c r="N309" s="47"/>
      <c r="O309" s="47"/>
      <c r="P309" s="71"/>
      <c r="T309" s="285" t="s">
        <v>312</v>
      </c>
      <c r="U309" s="283">
        <f>IF($H$59&gt;0,H84/($H$59),0)</f>
        <v>0</v>
      </c>
      <c r="V309" s="241" t="s">
        <v>230</v>
      </c>
      <c r="W309" s="242" t="s">
        <v>217</v>
      </c>
      <c r="X309" s="284">
        <f>IF($H$59&gt;0,I84/($H$59),0)</f>
        <v>0</v>
      </c>
      <c r="Y309" s="241" t="s">
        <v>240</v>
      </c>
      <c r="Z309" s="281">
        <f>Q84</f>
        <v>0</v>
      </c>
      <c r="AA309" s="245" t="s">
        <v>233</v>
      </c>
      <c r="AB309" s="286">
        <f t="shared" si="6"/>
        <v>0</v>
      </c>
      <c r="AC309" s="935"/>
      <c r="AD309" s="271"/>
    </row>
    <row r="310" spans="2:30" x14ac:dyDescent="0.25">
      <c r="B310" s="105"/>
      <c r="C310" s="105"/>
      <c r="D310" s="47"/>
      <c r="E310" s="47"/>
      <c r="F310" s="47"/>
      <c r="G310" s="47"/>
      <c r="H310" s="47"/>
      <c r="I310" s="47"/>
      <c r="J310" s="47"/>
      <c r="K310" s="47"/>
      <c r="M310" s="48"/>
      <c r="N310" s="47"/>
      <c r="O310" s="47"/>
      <c r="P310" s="71"/>
      <c r="T310" s="280"/>
      <c r="U310" s="255"/>
      <c r="V310" s="242"/>
      <c r="W310" s="242"/>
      <c r="X310" s="242"/>
      <c r="Y310" s="242"/>
      <c r="Z310" s="281"/>
      <c r="AA310" s="245"/>
      <c r="AB310" s="286"/>
      <c r="AC310" s="935"/>
      <c r="AD310" s="271"/>
    </row>
    <row r="311" spans="2:30" ht="18.75" x14ac:dyDescent="0.25">
      <c r="B311" s="108"/>
      <c r="C311" s="108" t="s">
        <v>202</v>
      </c>
      <c r="D311" s="57"/>
      <c r="E311" s="44"/>
      <c r="F311" s="57"/>
      <c r="G311" s="57"/>
      <c r="H311" s="81">
        <f>AC334</f>
        <v>3</v>
      </c>
      <c r="I311" s="57" t="str">
        <f>IF(H311&gt;1,"OPERATEURS PRODUCTIFS","OPERATEUR PRODUCTIF")</f>
        <v>OPERATEURS PRODUCTIFS</v>
      </c>
      <c r="J311" s="57"/>
      <c r="K311" s="47"/>
      <c r="M311" s="48"/>
      <c r="N311" s="47">
        <f>TRUNC(H311)*8*(TRUNC(60/$R$289*100)/100)*$H$59</f>
        <v>1573.1999999999998</v>
      </c>
      <c r="O311" s="932" t="s">
        <v>125</v>
      </c>
      <c r="P311" s="933"/>
      <c r="T311" s="280" t="s">
        <v>311</v>
      </c>
      <c r="U311" s="255"/>
      <c r="V311" s="242"/>
      <c r="W311" s="242"/>
      <c r="X311" s="242"/>
      <c r="Y311" s="242"/>
      <c r="Z311" s="281"/>
      <c r="AA311" s="247"/>
      <c r="AB311" s="286"/>
      <c r="AC311" s="935"/>
      <c r="AD311" s="271"/>
    </row>
    <row r="312" spans="2:30" ht="15" customHeight="1" x14ac:dyDescent="0.25">
      <c r="C312" s="108"/>
      <c r="D312" s="108"/>
      <c r="I312" s="57"/>
      <c r="J312" s="57"/>
      <c r="K312" s="57"/>
      <c r="M312" s="48"/>
      <c r="N312" s="47"/>
      <c r="O312" s="657"/>
      <c r="P312" s="658"/>
      <c r="T312" s="280"/>
      <c r="U312" s="255"/>
      <c r="V312" s="242"/>
      <c r="W312" s="242"/>
      <c r="X312" s="242"/>
      <c r="Y312" s="242"/>
      <c r="Z312" s="281"/>
      <c r="AA312" s="247"/>
      <c r="AB312" s="286"/>
      <c r="AC312" s="935"/>
      <c r="AD312" s="271"/>
    </row>
    <row r="313" spans="2:30" ht="15.75" customHeight="1" x14ac:dyDescent="0.25">
      <c r="B313" s="990" t="s">
        <v>201</v>
      </c>
      <c r="C313" s="990"/>
      <c r="D313" s="990"/>
      <c r="E313" s="990"/>
      <c r="I313" s="57"/>
      <c r="J313" s="57"/>
      <c r="K313" s="57"/>
      <c r="M313" s="48"/>
      <c r="N313" s="47"/>
      <c r="O313" s="657"/>
      <c r="P313" s="658"/>
      <c r="T313" s="276" t="s">
        <v>220</v>
      </c>
      <c r="U313" s="283">
        <f>IF($H$59&gt;0,H86/($H$59),0)</f>
        <v>0</v>
      </c>
      <c r="V313" s="241" t="s">
        <v>230</v>
      </c>
      <c r="W313" s="242" t="s">
        <v>217</v>
      </c>
      <c r="X313" s="284">
        <f>IF($H$59&gt;0,I86/($H$59),0)</f>
        <v>0</v>
      </c>
      <c r="Y313" s="241" t="s">
        <v>240</v>
      </c>
      <c r="Z313" s="244">
        <f>Q86</f>
        <v>0.9</v>
      </c>
      <c r="AA313" s="245" t="s">
        <v>233</v>
      </c>
      <c r="AB313" s="286">
        <f t="shared" si="6"/>
        <v>0</v>
      </c>
      <c r="AC313" s="935"/>
      <c r="AD313" s="269"/>
    </row>
    <row r="314" spans="2:30" ht="15" customHeight="1" x14ac:dyDescent="0.25">
      <c r="B314" s="105" t="s">
        <v>133</v>
      </c>
      <c r="C314" s="105"/>
      <c r="D314" s="47"/>
      <c r="E314" s="47"/>
      <c r="F314" s="47"/>
      <c r="G314" s="47"/>
      <c r="H314" s="47"/>
      <c r="I314" s="47"/>
      <c r="J314" s="47"/>
      <c r="K314" s="47"/>
      <c r="M314" s="48"/>
      <c r="N314" s="47"/>
      <c r="O314" s="47"/>
      <c r="P314" s="71"/>
      <c r="T314" s="276" t="s">
        <v>221</v>
      </c>
      <c r="U314" s="283">
        <f>IF($H$59&gt;0,H88/($H$59),0)</f>
        <v>0</v>
      </c>
      <c r="V314" s="241" t="s">
        <v>230</v>
      </c>
      <c r="W314" s="242" t="s">
        <v>217</v>
      </c>
      <c r="X314" s="284">
        <f>IF($H$59&gt;0,I88/($H$59),0)</f>
        <v>0</v>
      </c>
      <c r="Y314" s="241" t="s">
        <v>240</v>
      </c>
      <c r="Z314" s="244">
        <f>Q88</f>
        <v>1.2</v>
      </c>
      <c r="AA314" s="245" t="s">
        <v>233</v>
      </c>
      <c r="AB314" s="286">
        <f t="shared" si="6"/>
        <v>0</v>
      </c>
      <c r="AC314" s="935"/>
      <c r="AD314" s="287">
        <v>6</v>
      </c>
    </row>
    <row r="315" spans="2:30" x14ac:dyDescent="0.25">
      <c r="B315" s="1000" t="s">
        <v>138</v>
      </c>
      <c r="C315" s="1000"/>
      <c r="D315" s="1000"/>
      <c r="E315" s="1000"/>
      <c r="F315" s="47"/>
      <c r="G315" s="47"/>
      <c r="H315" s="82"/>
      <c r="I315" s="47"/>
      <c r="J315" s="47"/>
      <c r="K315" s="47"/>
      <c r="M315" s="48"/>
      <c r="N315" s="47"/>
      <c r="O315" s="47"/>
      <c r="P315" s="71"/>
      <c r="T315" s="276"/>
      <c r="U315" s="283"/>
      <c r="V315" s="241"/>
      <c r="W315" s="242"/>
      <c r="X315" s="284"/>
      <c r="Y315" s="241"/>
      <c r="Z315" s="244"/>
      <c r="AA315" s="245"/>
      <c r="AB315" s="286"/>
      <c r="AC315" s="935"/>
      <c r="AD315" s="270"/>
    </row>
    <row r="316" spans="2:30" ht="15.75" thickBot="1" x14ac:dyDescent="0.3">
      <c r="B316" s="990" t="s">
        <v>134</v>
      </c>
      <c r="C316" s="990"/>
      <c r="D316" s="990"/>
      <c r="E316" s="990"/>
      <c r="F316" s="47"/>
      <c r="G316" s="47"/>
      <c r="H316" s="47"/>
      <c r="I316" s="47"/>
      <c r="J316" s="47"/>
      <c r="K316" s="47"/>
      <c r="M316" s="48"/>
      <c r="N316" s="47"/>
      <c r="O316" s="47"/>
      <c r="P316" s="71"/>
      <c r="T316" s="276" t="s">
        <v>222</v>
      </c>
      <c r="U316" s="283">
        <f>IF($H$59&gt;0,H90/($H$59),0)</f>
        <v>0</v>
      </c>
      <c r="V316" s="241" t="s">
        <v>230</v>
      </c>
      <c r="W316" s="242" t="s">
        <v>217</v>
      </c>
      <c r="X316" s="284">
        <f>IF($H$59&gt;0,I90/($H$59),0)</f>
        <v>0</v>
      </c>
      <c r="Y316" s="241" t="s">
        <v>240</v>
      </c>
      <c r="Z316" s="244">
        <f>Q90</f>
        <v>1.2</v>
      </c>
      <c r="AA316" s="245" t="s">
        <v>233</v>
      </c>
      <c r="AB316" s="286">
        <f t="shared" si="6"/>
        <v>0</v>
      </c>
      <c r="AC316" s="935"/>
      <c r="AD316" s="271"/>
    </row>
    <row r="317" spans="2:30" x14ac:dyDescent="0.25">
      <c r="B317" s="990" t="s">
        <v>135</v>
      </c>
      <c r="C317" s="990"/>
      <c r="D317" s="990"/>
      <c r="E317" s="990"/>
      <c r="F317" s="47"/>
      <c r="G317" s="47"/>
      <c r="H317" s="47"/>
      <c r="I317" s="47"/>
      <c r="J317" s="47"/>
      <c r="K317" s="89" t="s">
        <v>253</v>
      </c>
      <c r="L317" s="313" t="s">
        <v>4</v>
      </c>
      <c r="M317" s="48"/>
      <c r="N317" s="47"/>
      <c r="O317" s="47"/>
      <c r="P317" s="71"/>
      <c r="T317" s="285" t="s">
        <v>223</v>
      </c>
      <c r="U317" s="283">
        <f>IF($H$59&gt;0,H92/($H$59),0)</f>
        <v>0</v>
      </c>
      <c r="V317" s="241" t="s">
        <v>230</v>
      </c>
      <c r="W317" s="242" t="s">
        <v>217</v>
      </c>
      <c r="X317" s="284">
        <f>IF($H$59&gt;0,I92/($H$59),0)</f>
        <v>0</v>
      </c>
      <c r="Y317" s="241" t="s">
        <v>240</v>
      </c>
      <c r="Z317" s="244">
        <f>Q92</f>
        <v>1.4</v>
      </c>
      <c r="AA317" s="245" t="s">
        <v>233</v>
      </c>
      <c r="AB317" s="286">
        <f t="shared" si="6"/>
        <v>0</v>
      </c>
      <c r="AC317" s="935"/>
      <c r="AD317" s="271"/>
    </row>
    <row r="318" spans="2:30" ht="15.75" thickBot="1" x14ac:dyDescent="0.3">
      <c r="B318" s="990" t="s">
        <v>136</v>
      </c>
      <c r="C318" s="990"/>
      <c r="D318" s="990"/>
      <c r="E318" s="990"/>
      <c r="F318" s="47"/>
      <c r="G318" s="47"/>
      <c r="H318" s="47"/>
      <c r="I318" s="47"/>
      <c r="J318" s="47"/>
      <c r="K318" s="90" t="s">
        <v>253</v>
      </c>
      <c r="L318" s="314" t="s">
        <v>4</v>
      </c>
      <c r="M318" s="48"/>
      <c r="N318" s="47"/>
      <c r="O318" s="47"/>
      <c r="P318" s="71"/>
      <c r="T318" s="285"/>
      <c r="U318" s="283"/>
      <c r="V318" s="241"/>
      <c r="W318" s="242"/>
      <c r="X318" s="284"/>
      <c r="Y318" s="241"/>
      <c r="Z318" s="244"/>
      <c r="AA318" s="245"/>
      <c r="AB318" s="286"/>
      <c r="AC318" s="935"/>
      <c r="AD318" s="271"/>
    </row>
    <row r="319" spans="2:30" x14ac:dyDescent="0.25">
      <c r="B319" s="990" t="s">
        <v>137</v>
      </c>
      <c r="C319" s="990"/>
      <c r="D319" s="990"/>
      <c r="E319" s="990"/>
      <c r="F319" s="47"/>
      <c r="G319" s="47"/>
      <c r="H319" s="47"/>
      <c r="I319" s="47"/>
      <c r="J319" s="47"/>
      <c r="K319" s="47"/>
      <c r="M319" s="48"/>
      <c r="N319" s="47"/>
      <c r="O319" s="47"/>
      <c r="P319" s="71"/>
      <c r="T319" s="285" t="s">
        <v>224</v>
      </c>
      <c r="U319" s="283">
        <f>IF($H$59&gt;0,H94/($H$59),0)</f>
        <v>0</v>
      </c>
      <c r="V319" s="241" t="s">
        <v>230</v>
      </c>
      <c r="W319" s="242" t="s">
        <v>217</v>
      </c>
      <c r="X319" s="284">
        <f>IF($H$59&gt;0,I94/($H$59),0)</f>
        <v>0</v>
      </c>
      <c r="Y319" s="241" t="s">
        <v>240</v>
      </c>
      <c r="Z319" s="244">
        <f>Q94</f>
        <v>1.5</v>
      </c>
      <c r="AA319" s="245" t="s">
        <v>233</v>
      </c>
      <c r="AB319" s="286">
        <f t="shared" si="6"/>
        <v>0</v>
      </c>
      <c r="AC319" s="935"/>
      <c r="AD319" s="271"/>
    </row>
    <row r="320" spans="2:30" ht="15.75" thickBot="1" x14ac:dyDescent="0.3">
      <c r="B320" s="1000" t="s">
        <v>139</v>
      </c>
      <c r="C320" s="1000"/>
      <c r="D320" s="1000"/>
      <c r="E320" s="1000"/>
      <c r="F320" s="47"/>
      <c r="G320" s="47"/>
      <c r="H320" s="47"/>
      <c r="I320" s="47"/>
      <c r="J320" s="47"/>
      <c r="K320" s="47"/>
      <c r="M320" s="48"/>
      <c r="N320" s="47"/>
      <c r="O320" s="47"/>
      <c r="P320" s="71"/>
      <c r="T320" s="285" t="s">
        <v>225</v>
      </c>
      <c r="U320" s="283">
        <f>IF($H$59&gt;0,H96/($H$59),0)</f>
        <v>0</v>
      </c>
      <c r="V320" s="241" t="s">
        <v>230</v>
      </c>
      <c r="W320" s="242" t="s">
        <v>217</v>
      </c>
      <c r="X320" s="284">
        <f>IF($H$59&gt;0,I96/($H$59),0)</f>
        <v>0</v>
      </c>
      <c r="Y320" s="241" t="s">
        <v>240</v>
      </c>
      <c r="Z320" s="244">
        <f>Q96</f>
        <v>1.5</v>
      </c>
      <c r="AA320" s="245" t="s">
        <v>233</v>
      </c>
      <c r="AB320" s="286">
        <f t="shared" si="6"/>
        <v>0</v>
      </c>
      <c r="AC320" s="935"/>
      <c r="AD320" s="271"/>
    </row>
    <row r="321" spans="2:30" x14ac:dyDescent="0.25">
      <c r="B321" s="990" t="s">
        <v>140</v>
      </c>
      <c r="C321" s="990"/>
      <c r="D321" s="990"/>
      <c r="E321" s="990"/>
      <c r="F321" s="47"/>
      <c r="G321" s="47"/>
      <c r="H321" s="47"/>
      <c r="I321" s="47"/>
      <c r="J321" s="47"/>
      <c r="K321" s="89" t="s">
        <v>253</v>
      </c>
      <c r="L321" s="313" t="s">
        <v>4</v>
      </c>
      <c r="M321" s="48"/>
      <c r="N321" s="47"/>
      <c r="O321" s="47"/>
      <c r="P321" s="71"/>
      <c r="T321" s="285"/>
      <c r="U321" s="283"/>
      <c r="V321" s="241"/>
      <c r="W321" s="242"/>
      <c r="X321" s="284"/>
      <c r="Y321" s="241"/>
      <c r="Z321" s="244"/>
      <c r="AA321" s="245"/>
      <c r="AB321" s="286"/>
      <c r="AC321" s="935"/>
      <c r="AD321" s="271"/>
    </row>
    <row r="322" spans="2:30" ht="15.75" thickBot="1" x14ac:dyDescent="0.3">
      <c r="B322" s="990" t="s">
        <v>105</v>
      </c>
      <c r="C322" s="990"/>
      <c r="D322" s="990"/>
      <c r="E322" s="990"/>
      <c r="F322" s="47"/>
      <c r="G322" s="47"/>
      <c r="H322" s="47"/>
      <c r="I322" s="47"/>
      <c r="J322" s="47"/>
      <c r="K322" s="90" t="s">
        <v>253</v>
      </c>
      <c r="L322" s="314" t="s">
        <v>4</v>
      </c>
      <c r="M322" s="48"/>
      <c r="N322" s="47"/>
      <c r="O322" s="47"/>
      <c r="P322" s="71"/>
      <c r="T322" s="285" t="s">
        <v>226</v>
      </c>
      <c r="U322" s="283">
        <f>IF($H$59&gt;0,H98/($H$59),0)</f>
        <v>0</v>
      </c>
      <c r="V322" s="241" t="s">
        <v>230</v>
      </c>
      <c r="W322" s="242" t="s">
        <v>217</v>
      </c>
      <c r="X322" s="284">
        <f>IF($H$59&gt;0,I98/($H$59),0)</f>
        <v>0</v>
      </c>
      <c r="Y322" s="241" t="s">
        <v>240</v>
      </c>
      <c r="Z322" s="244">
        <f>Q98</f>
        <v>1.7</v>
      </c>
      <c r="AA322" s="245" t="s">
        <v>233</v>
      </c>
      <c r="AB322" s="286">
        <f t="shared" si="6"/>
        <v>0</v>
      </c>
      <c r="AC322" s="935"/>
      <c r="AD322" s="271"/>
    </row>
    <row r="323" spans="2:30" x14ac:dyDescent="0.25">
      <c r="B323" s="990" t="s">
        <v>141</v>
      </c>
      <c r="C323" s="990"/>
      <c r="D323" s="990"/>
      <c r="E323" s="990"/>
      <c r="F323" s="47"/>
      <c r="G323" s="82"/>
      <c r="H323" s="82"/>
      <c r="I323" s="47"/>
      <c r="J323" s="47"/>
      <c r="K323" s="47"/>
      <c r="M323" s="48"/>
      <c r="N323" s="47"/>
      <c r="O323" s="47"/>
      <c r="P323" s="71"/>
      <c r="T323" s="285" t="s">
        <v>227</v>
      </c>
      <c r="U323" s="283">
        <f>IF($H$59&gt;0,H100/($H$59),0)</f>
        <v>0</v>
      </c>
      <c r="V323" s="241" t="s">
        <v>230</v>
      </c>
      <c r="W323" s="242" t="s">
        <v>217</v>
      </c>
      <c r="X323" s="284">
        <f>IF($H$59&gt;0,I100/($H$59),0)</f>
        <v>0</v>
      </c>
      <c r="Y323" s="241" t="s">
        <v>240</v>
      </c>
      <c r="Z323" s="244">
        <f>Q100</f>
        <v>1.7</v>
      </c>
      <c r="AA323" s="245" t="s">
        <v>233</v>
      </c>
      <c r="AB323" s="286">
        <f t="shared" si="6"/>
        <v>0</v>
      </c>
      <c r="AC323" s="935"/>
      <c r="AD323" s="271"/>
    </row>
    <row r="324" spans="2:30" x14ac:dyDescent="0.25">
      <c r="B324" s="990" t="s">
        <v>132</v>
      </c>
      <c r="C324" s="990"/>
      <c r="D324" s="990"/>
      <c r="E324" s="990"/>
      <c r="F324" s="47"/>
      <c r="G324" s="47"/>
      <c r="H324" s="47"/>
      <c r="I324" s="47"/>
      <c r="J324" s="47"/>
      <c r="K324" s="47"/>
      <c r="M324" s="48"/>
      <c r="N324" s="47"/>
      <c r="O324" s="47"/>
      <c r="P324" s="71"/>
      <c r="T324" s="285"/>
      <c r="U324" s="283"/>
      <c r="V324" s="241"/>
      <c r="W324" s="242"/>
      <c r="X324" s="284"/>
      <c r="Y324" s="241"/>
      <c r="Z324" s="244"/>
      <c r="AA324" s="245"/>
      <c r="AB324" s="286"/>
      <c r="AC324" s="935"/>
      <c r="AD324" s="271"/>
    </row>
    <row r="325" spans="2:30" x14ac:dyDescent="0.25">
      <c r="B325" s="646"/>
      <c r="C325" s="646"/>
      <c r="D325" s="646"/>
      <c r="E325" s="646"/>
      <c r="F325" s="47"/>
      <c r="G325" s="47"/>
      <c r="H325" s="47"/>
      <c r="I325" s="47"/>
      <c r="J325" s="47"/>
      <c r="K325" s="47"/>
      <c r="M325" s="48"/>
      <c r="N325" s="47"/>
      <c r="O325" s="47"/>
      <c r="P325" s="71"/>
      <c r="T325" s="285" t="s">
        <v>312</v>
      </c>
      <c r="U325" s="283">
        <f>IF($H$59&gt;0,H102/($H$59),0)</f>
        <v>0</v>
      </c>
      <c r="V325" s="241" t="s">
        <v>230</v>
      </c>
      <c r="W325" s="242" t="s">
        <v>217</v>
      </c>
      <c r="X325" s="284">
        <f>IF($H$59&gt;0,I102/($H$59),0)</f>
        <v>0</v>
      </c>
      <c r="Y325" s="241" t="s">
        <v>240</v>
      </c>
      <c r="Z325" s="244">
        <f>Q102</f>
        <v>0</v>
      </c>
      <c r="AA325" s="245" t="s">
        <v>233</v>
      </c>
      <c r="AB325" s="286">
        <f t="shared" si="6"/>
        <v>0</v>
      </c>
      <c r="AC325" s="935"/>
      <c r="AD325" s="271"/>
    </row>
    <row r="326" spans="2:30" ht="18.75" x14ac:dyDescent="0.25">
      <c r="B326" s="108"/>
      <c r="C326" s="108" t="s">
        <v>142</v>
      </c>
      <c r="D326" s="108"/>
      <c r="E326" s="108"/>
      <c r="F326" s="57"/>
      <c r="G326" s="57"/>
      <c r="H326" s="81">
        <f>AC346</f>
        <v>0</v>
      </c>
      <c r="I326" s="57" t="str">
        <f>IF(H326&gt;1,"OPERATEURS PRODUCTIFS","OPERATEUR PRODUCTIF")</f>
        <v>OPERATEUR PRODUCTIF</v>
      </c>
      <c r="J326" s="57"/>
      <c r="K326" s="47"/>
      <c r="M326" s="48"/>
      <c r="N326" s="47">
        <f>TRUNC(H326)*8*(TRUNC(60/$R$289*100)/100)*$H$59</f>
        <v>0</v>
      </c>
      <c r="O326" s="932" t="s">
        <v>125</v>
      </c>
      <c r="P326" s="933"/>
      <c r="T326" s="285"/>
      <c r="U326" s="283"/>
      <c r="V326" s="241"/>
      <c r="W326" s="242"/>
      <c r="X326" s="284"/>
      <c r="Y326" s="241"/>
      <c r="Z326" s="244"/>
      <c r="AA326" s="245"/>
      <c r="AB326" s="286"/>
      <c r="AC326" s="935"/>
      <c r="AD326" s="270"/>
    </row>
    <row r="327" spans="2:30" ht="15" customHeight="1" x14ac:dyDescent="0.25">
      <c r="C327" s="108"/>
      <c r="D327" s="108"/>
      <c r="I327" s="57"/>
      <c r="J327" s="57"/>
      <c r="K327" s="57"/>
      <c r="M327" s="48"/>
      <c r="N327" s="47"/>
      <c r="O327" s="657"/>
      <c r="P327" s="658"/>
      <c r="T327" s="285" t="s">
        <v>229</v>
      </c>
      <c r="U327" s="283">
        <f>IF($H$59&gt;0,(H136+H138)/($H$59),0)</f>
        <v>0</v>
      </c>
      <c r="V327" s="241" t="s">
        <v>231</v>
      </c>
      <c r="W327" s="242"/>
      <c r="X327" s="284"/>
      <c r="Y327" s="241"/>
      <c r="Z327" s="244">
        <f>Q136</f>
        <v>3</v>
      </c>
      <c r="AA327" s="247" t="s">
        <v>232</v>
      </c>
      <c r="AB327" s="286">
        <f>U327*Z327/8</f>
        <v>0</v>
      </c>
      <c r="AC327" s="935"/>
      <c r="AD327" s="270"/>
    </row>
    <row r="328" spans="2:30" ht="14.25" customHeight="1" x14ac:dyDescent="0.25">
      <c r="B328" s="105" t="s">
        <v>155</v>
      </c>
      <c r="C328" s="105"/>
      <c r="D328" s="105"/>
      <c r="E328" s="105"/>
      <c r="F328" s="47"/>
      <c r="G328" s="47"/>
      <c r="H328" s="47"/>
      <c r="I328" s="47"/>
      <c r="J328" s="47"/>
      <c r="K328" s="47"/>
      <c r="M328" s="48"/>
      <c r="N328" s="47"/>
      <c r="O328" s="47"/>
      <c r="P328" s="71"/>
      <c r="T328" s="285"/>
      <c r="U328" s="283"/>
      <c r="V328" s="242"/>
      <c r="W328" s="242"/>
      <c r="X328" s="242"/>
      <c r="Y328" s="242"/>
      <c r="Z328" s="248"/>
      <c r="AA328" s="247"/>
      <c r="AB328" s="286"/>
      <c r="AC328" s="935"/>
      <c r="AD328" s="270"/>
    </row>
    <row r="329" spans="2:30" x14ac:dyDescent="0.25">
      <c r="B329" s="990" t="s">
        <v>143</v>
      </c>
      <c r="C329" s="990"/>
      <c r="D329" s="990"/>
      <c r="E329" s="990"/>
      <c r="F329" s="47"/>
      <c r="G329" s="47"/>
      <c r="H329" s="47"/>
      <c r="I329" s="47"/>
      <c r="J329" s="47"/>
      <c r="K329" s="47"/>
      <c r="M329" s="48"/>
      <c r="N329" s="47"/>
      <c r="O329" s="47"/>
      <c r="P329" s="71"/>
      <c r="T329" s="285" t="s">
        <v>48</v>
      </c>
      <c r="U329" s="283">
        <f>IF($H$59&gt;0,J126/($H$59),0)</f>
        <v>0</v>
      </c>
      <c r="V329" s="241" t="s">
        <v>230</v>
      </c>
      <c r="W329" s="242"/>
      <c r="X329" s="242"/>
      <c r="Y329" s="242"/>
      <c r="Z329" s="248">
        <f>Q126</f>
        <v>5</v>
      </c>
      <c r="AA329" s="247" t="s">
        <v>234</v>
      </c>
      <c r="AB329" s="286">
        <f>U329*Z329/8</f>
        <v>0</v>
      </c>
      <c r="AC329" s="935"/>
      <c r="AD329" s="288">
        <f>+MAX(AC293,AD314)</f>
        <v>11</v>
      </c>
    </row>
    <row r="330" spans="2:30" x14ac:dyDescent="0.25">
      <c r="B330" s="1000" t="s">
        <v>156</v>
      </c>
      <c r="C330" s="1000"/>
      <c r="D330" s="1000"/>
      <c r="E330" s="1000"/>
      <c r="F330" s="47"/>
      <c r="G330" s="47"/>
      <c r="H330" s="47"/>
      <c r="I330" s="47"/>
      <c r="J330" s="47"/>
      <c r="K330" s="47"/>
      <c r="M330" s="48"/>
      <c r="N330" s="47"/>
      <c r="O330" s="47"/>
      <c r="P330" s="71"/>
      <c r="T330" s="285"/>
      <c r="U330" s="283"/>
      <c r="V330" s="242"/>
      <c r="W330" s="242"/>
      <c r="X330" s="242"/>
      <c r="Y330" s="242"/>
      <c r="Z330" s="248"/>
      <c r="AA330" s="247"/>
      <c r="AB330" s="286"/>
      <c r="AC330" s="935"/>
      <c r="AD330" s="270"/>
    </row>
    <row r="331" spans="2:30" x14ac:dyDescent="0.25">
      <c r="B331" s="990" t="s">
        <v>144</v>
      </c>
      <c r="C331" s="990"/>
      <c r="D331" s="990"/>
      <c r="E331" s="990"/>
      <c r="F331" s="47"/>
      <c r="G331" s="47"/>
      <c r="H331" s="47"/>
      <c r="I331" s="47"/>
      <c r="J331" s="47"/>
      <c r="K331" s="47"/>
      <c r="M331" s="48"/>
      <c r="N331" s="47"/>
      <c r="O331" s="47"/>
      <c r="P331" s="71"/>
      <c r="T331" s="285" t="s">
        <v>166</v>
      </c>
      <c r="U331" s="283">
        <f>IF($H$59&gt;0,H128/($H$59),0)</f>
        <v>0</v>
      </c>
      <c r="V331" s="241" t="s">
        <v>231</v>
      </c>
      <c r="W331" s="242"/>
      <c r="X331" s="242"/>
      <c r="Y331" s="242"/>
      <c r="Z331" s="248">
        <f>IF(J128&gt;3,Q128,Q130)</f>
        <v>4</v>
      </c>
      <c r="AA331" s="247" t="s">
        <v>232</v>
      </c>
      <c r="AB331" s="286">
        <f>U331*Z331/8</f>
        <v>0</v>
      </c>
      <c r="AC331" s="935"/>
      <c r="AD331" s="270"/>
    </row>
    <row r="332" spans="2:30" x14ac:dyDescent="0.25">
      <c r="B332" s="105" t="s">
        <v>157</v>
      </c>
      <c r="C332" s="105"/>
      <c r="D332" s="105"/>
      <c r="E332" s="105"/>
      <c r="F332" s="47"/>
      <c r="G332" s="47"/>
      <c r="H332" s="47"/>
      <c r="I332" s="47"/>
      <c r="J332" s="47"/>
      <c r="K332" s="47"/>
      <c r="M332" s="48"/>
      <c r="N332" s="47"/>
      <c r="O332" s="47"/>
      <c r="P332" s="71"/>
      <c r="T332" s="285" t="s">
        <v>165</v>
      </c>
      <c r="U332" s="283">
        <f>IF($H$59&gt;0,+H140/($H$59),0)</f>
        <v>0</v>
      </c>
      <c r="V332" s="241" t="s">
        <v>231</v>
      </c>
      <c r="W332" s="242"/>
      <c r="X332" s="242"/>
      <c r="Y332" s="242"/>
      <c r="Z332" s="244">
        <f>IF(J140&gt;3,Q128,Q130)</f>
        <v>4</v>
      </c>
      <c r="AA332" s="247" t="s">
        <v>232</v>
      </c>
      <c r="AB332" s="286">
        <f>U332*Z332/8</f>
        <v>0</v>
      </c>
      <c r="AC332" s="935"/>
      <c r="AD332" s="271"/>
    </row>
    <row r="333" spans="2:30" x14ac:dyDescent="0.25">
      <c r="B333" s="105" t="s">
        <v>145</v>
      </c>
      <c r="C333" s="105"/>
      <c r="D333" s="105"/>
      <c r="E333" s="105"/>
      <c r="F333" s="47"/>
      <c r="G333" s="47"/>
      <c r="H333" s="47"/>
      <c r="I333" s="47"/>
      <c r="J333" s="47"/>
      <c r="K333" s="47"/>
      <c r="M333" s="48"/>
      <c r="N333" s="47"/>
      <c r="O333" s="47"/>
      <c r="P333" s="71"/>
      <c r="T333" s="273"/>
      <c r="U333" s="250"/>
      <c r="V333" s="251"/>
      <c r="W333" s="251"/>
      <c r="X333" s="251"/>
      <c r="Y333" s="251"/>
      <c r="Z333" s="252"/>
      <c r="AA333" s="253"/>
      <c r="AB333" s="656"/>
      <c r="AC333" s="936"/>
      <c r="AD333" s="274"/>
    </row>
    <row r="334" spans="2:30" x14ac:dyDescent="0.25">
      <c r="B334" s="990" t="s">
        <v>146</v>
      </c>
      <c r="C334" s="990"/>
      <c r="D334" s="990"/>
      <c r="E334" s="990"/>
      <c r="F334" s="47"/>
      <c r="G334" s="47"/>
      <c r="H334" s="47"/>
      <c r="I334" s="47"/>
      <c r="J334" s="47"/>
      <c r="K334" s="47"/>
      <c r="M334" s="48"/>
      <c r="N334" s="47"/>
      <c r="O334" s="47"/>
      <c r="P334" s="71"/>
      <c r="T334" s="290" t="s">
        <v>219</v>
      </c>
      <c r="U334" s="237"/>
      <c r="V334" s="238"/>
      <c r="W334" s="238"/>
      <c r="X334" s="238"/>
      <c r="Y334" s="238"/>
      <c r="Z334" s="254"/>
      <c r="AA334" s="239"/>
      <c r="AB334" s="297"/>
      <c r="AC334" s="929">
        <f>IF(SUM(AB335:AB345)&gt;0,ROUND(SUM(AB335:AB345)+0.5,0),0)</f>
        <v>3</v>
      </c>
      <c r="AD334" s="275"/>
    </row>
    <row r="335" spans="2:30" x14ac:dyDescent="0.25">
      <c r="B335" s="990" t="s">
        <v>147</v>
      </c>
      <c r="C335" s="990"/>
      <c r="D335" s="990"/>
      <c r="E335" s="990"/>
      <c r="F335" s="47"/>
      <c r="G335" s="47"/>
      <c r="H335" s="47"/>
      <c r="I335" s="47"/>
      <c r="J335" s="47"/>
      <c r="K335" s="47"/>
      <c r="M335" s="48"/>
      <c r="N335" s="47"/>
      <c r="O335" s="47"/>
      <c r="P335" s="71"/>
      <c r="T335" s="285" t="s">
        <v>237</v>
      </c>
      <c r="U335" s="283">
        <f>IF($H$59&gt;0,+H143/($H$59),0)</f>
        <v>0</v>
      </c>
      <c r="V335" s="241" t="s">
        <v>231</v>
      </c>
      <c r="W335" s="242"/>
      <c r="X335" s="242"/>
      <c r="Y335" s="242"/>
      <c r="Z335" s="244">
        <f>Q143</f>
        <v>3</v>
      </c>
      <c r="AA335" s="247" t="s">
        <v>232</v>
      </c>
      <c r="AB335" s="286">
        <f>Z335*U335/8</f>
        <v>0</v>
      </c>
      <c r="AC335" s="930"/>
      <c r="AD335" s="269"/>
    </row>
    <row r="336" spans="2:30" x14ac:dyDescent="0.25">
      <c r="B336" s="1000" t="s">
        <v>158</v>
      </c>
      <c r="C336" s="1000"/>
      <c r="D336" s="1000"/>
      <c r="E336" s="1000"/>
      <c r="F336" s="47"/>
      <c r="G336" s="47"/>
      <c r="H336" s="47"/>
      <c r="I336" s="47"/>
      <c r="J336" s="47"/>
      <c r="K336" s="47"/>
      <c r="M336" s="48"/>
      <c r="N336" s="47"/>
      <c r="O336" s="47"/>
      <c r="P336" s="71"/>
      <c r="T336" s="276" t="s">
        <v>238</v>
      </c>
      <c r="U336" s="283">
        <f>IF($H$59&gt;0,+I147/($H$59),0)</f>
        <v>0</v>
      </c>
      <c r="V336" s="241" t="s">
        <v>230</v>
      </c>
      <c r="W336" s="242"/>
      <c r="X336" s="242"/>
      <c r="Y336" s="242"/>
      <c r="Z336" s="244">
        <f>Q147</f>
        <v>3</v>
      </c>
      <c r="AA336" s="247" t="s">
        <v>234</v>
      </c>
      <c r="AB336" s="286">
        <f>Z336*U336/8</f>
        <v>0</v>
      </c>
      <c r="AC336" s="930"/>
      <c r="AD336" s="271"/>
    </row>
    <row r="337" spans="2:30" x14ac:dyDescent="0.25">
      <c r="B337" s="990" t="s">
        <v>132</v>
      </c>
      <c r="C337" s="990"/>
      <c r="D337" s="990"/>
      <c r="E337" s="990"/>
      <c r="F337" s="47"/>
      <c r="G337" s="47"/>
      <c r="H337" s="47"/>
      <c r="I337" s="47"/>
      <c r="J337" s="47"/>
      <c r="K337" s="47"/>
      <c r="M337" s="48"/>
      <c r="N337" s="47"/>
      <c r="O337" s="47"/>
      <c r="P337" s="71"/>
      <c r="T337" s="276" t="s">
        <v>239</v>
      </c>
      <c r="U337" s="283">
        <f>IF($H$59&gt;0,+H145/($H$59),0)</f>
        <v>0</v>
      </c>
      <c r="V337" s="241" t="s">
        <v>231</v>
      </c>
      <c r="W337" s="242"/>
      <c r="X337" s="242"/>
      <c r="Y337" s="242"/>
      <c r="Z337" s="244">
        <f>Q145</f>
        <v>3</v>
      </c>
      <c r="AA337" s="247" t="s">
        <v>232</v>
      </c>
      <c r="AB337" s="286">
        <f>Z337*U337/8</f>
        <v>0</v>
      </c>
      <c r="AC337" s="930"/>
      <c r="AD337" s="271"/>
    </row>
    <row r="338" spans="2:30" x14ac:dyDescent="0.25">
      <c r="B338" s="646"/>
      <c r="C338" s="646"/>
      <c r="D338" s="646"/>
      <c r="E338" s="646"/>
      <c r="F338" s="47"/>
      <c r="G338" s="47"/>
      <c r="H338" s="47"/>
      <c r="I338" s="47"/>
      <c r="J338" s="47"/>
      <c r="K338" s="47"/>
      <c r="M338" s="48"/>
      <c r="N338" s="47"/>
      <c r="O338" s="47"/>
      <c r="P338" s="71"/>
      <c r="T338" s="276" t="s">
        <v>236</v>
      </c>
      <c r="U338" s="283">
        <f>IF($H$59&gt;0,+H146/($H$59),0)</f>
        <v>0</v>
      </c>
      <c r="V338" s="241" t="s">
        <v>231</v>
      </c>
      <c r="W338" s="242"/>
      <c r="X338" s="242"/>
      <c r="Y338" s="242"/>
      <c r="Z338" s="244">
        <f>Q142</f>
        <v>2.5</v>
      </c>
      <c r="AA338" s="247" t="s">
        <v>232</v>
      </c>
      <c r="AB338" s="286">
        <f>Z338*U338/8</f>
        <v>0</v>
      </c>
      <c r="AC338" s="930"/>
      <c r="AD338" s="271"/>
    </row>
    <row r="339" spans="2:30" ht="18.75" x14ac:dyDescent="0.25">
      <c r="B339" s="108"/>
      <c r="C339" s="108" t="s">
        <v>66</v>
      </c>
      <c r="D339" s="108"/>
      <c r="E339" s="108"/>
      <c r="F339" s="57"/>
      <c r="G339" s="57"/>
      <c r="H339" s="81">
        <f>AC354</f>
        <v>0</v>
      </c>
      <c r="I339" s="57" t="str">
        <f>IF(H339&gt;1,"OPERATEURS PRODUCTIFS","OPERATEUR PRODUCTIF")</f>
        <v>OPERATEUR PRODUCTIF</v>
      </c>
      <c r="J339" s="57"/>
      <c r="K339" s="47"/>
      <c r="M339" s="48"/>
      <c r="N339" s="47">
        <f>TRUNC(H339)*8*(TRUNC(60/$R$289*100)/100)*$H$59</f>
        <v>0</v>
      </c>
      <c r="O339" s="932" t="s">
        <v>125</v>
      </c>
      <c r="P339" s="933"/>
      <c r="T339" s="276" t="s">
        <v>235</v>
      </c>
      <c r="U339" s="283">
        <f>IF($H$59&gt;0,+I134/($H$59),0)</f>
        <v>0</v>
      </c>
      <c r="V339" s="241" t="s">
        <v>231</v>
      </c>
      <c r="W339" s="242"/>
      <c r="X339" s="242"/>
      <c r="Y339" s="242"/>
      <c r="Z339" s="244">
        <f>Q134</f>
        <v>3</v>
      </c>
      <c r="AA339" s="247" t="s">
        <v>234</v>
      </c>
      <c r="AB339" s="286">
        <f>Z339*U339/8</f>
        <v>0</v>
      </c>
      <c r="AC339" s="930"/>
      <c r="AD339" s="270"/>
    </row>
    <row r="340" spans="2:30" ht="15" customHeight="1" x14ac:dyDescent="0.25">
      <c r="C340" s="108"/>
      <c r="D340" s="108"/>
      <c r="I340" s="57"/>
      <c r="J340" s="57"/>
      <c r="K340" s="57"/>
      <c r="M340" s="48"/>
      <c r="N340" s="47"/>
      <c r="O340" s="657"/>
      <c r="P340" s="658"/>
      <c r="T340" s="272"/>
      <c r="U340" s="255"/>
      <c r="V340" s="242"/>
      <c r="W340" s="242"/>
      <c r="X340" s="242"/>
      <c r="Y340" s="242"/>
      <c r="Z340" s="248"/>
      <c r="AA340" s="247"/>
      <c r="AB340" s="286"/>
      <c r="AC340" s="930"/>
      <c r="AD340" s="271"/>
    </row>
    <row r="341" spans="2:30" ht="7.5" customHeight="1" x14ac:dyDescent="0.25">
      <c r="B341" s="990" t="s">
        <v>159</v>
      </c>
      <c r="C341" s="990"/>
      <c r="D341" s="990"/>
      <c r="E341" s="990"/>
      <c r="F341" s="47"/>
      <c r="G341" s="47"/>
      <c r="H341" s="47"/>
      <c r="I341" s="47"/>
      <c r="J341" s="47"/>
      <c r="K341" s="47"/>
      <c r="M341" s="48"/>
      <c r="N341" s="47"/>
      <c r="O341" s="47"/>
      <c r="P341" s="71"/>
      <c r="T341" s="272"/>
      <c r="U341" s="240"/>
      <c r="V341" s="243"/>
      <c r="W341" s="242"/>
      <c r="X341" s="242"/>
      <c r="Y341" s="242"/>
      <c r="Z341" s="248"/>
      <c r="AA341" s="247"/>
      <c r="AB341" s="286"/>
      <c r="AC341" s="930"/>
      <c r="AD341" s="271"/>
    </row>
    <row r="342" spans="2:30" x14ac:dyDescent="0.25">
      <c r="B342" s="990" t="s">
        <v>132</v>
      </c>
      <c r="C342" s="990"/>
      <c r="D342" s="990"/>
      <c r="E342" s="990"/>
      <c r="F342" s="47"/>
      <c r="G342" s="47"/>
      <c r="H342" s="47"/>
      <c r="I342" s="47"/>
      <c r="J342" s="47"/>
      <c r="K342" s="47"/>
      <c r="M342" s="48"/>
      <c r="N342" s="47"/>
      <c r="O342" s="47"/>
      <c r="P342" s="71"/>
      <c r="T342" s="272" t="s">
        <v>169</v>
      </c>
      <c r="U342" s="299">
        <f>IF($H$59&gt;0,H150/($H$59),0)</f>
        <v>31.578947368421051</v>
      </c>
      <c r="V342" s="241" t="s">
        <v>240</v>
      </c>
      <c r="W342" s="242"/>
      <c r="X342" s="242"/>
      <c r="Y342" s="242"/>
      <c r="Z342" s="248">
        <f>Q150</f>
        <v>0.55000000000000004</v>
      </c>
      <c r="AA342" s="245" t="s">
        <v>233</v>
      </c>
      <c r="AB342" s="286">
        <f>Z342*U342/8</f>
        <v>2.1710526315789473</v>
      </c>
      <c r="AC342" s="930"/>
      <c r="AD342" s="271"/>
    </row>
    <row r="343" spans="2:30" x14ac:dyDescent="0.25">
      <c r="B343" s="646"/>
      <c r="C343" s="646"/>
      <c r="D343" s="646"/>
      <c r="E343" s="646"/>
      <c r="F343" s="47"/>
      <c r="G343" s="47"/>
      <c r="H343" s="47"/>
      <c r="I343" s="47"/>
      <c r="J343" s="47"/>
      <c r="K343" s="47"/>
      <c r="M343" s="48"/>
      <c r="N343" s="47"/>
      <c r="O343" s="47"/>
      <c r="P343" s="71"/>
      <c r="T343" s="272" t="s">
        <v>62</v>
      </c>
      <c r="U343" s="299">
        <f>IF($H$59&gt;0,H154/($H$59),0)</f>
        <v>0</v>
      </c>
      <c r="V343" s="241" t="s">
        <v>240</v>
      </c>
      <c r="W343" s="242"/>
      <c r="X343" s="242"/>
      <c r="Y343" s="242"/>
      <c r="Z343" s="248">
        <f>Q154</f>
        <v>0.55000000000000004</v>
      </c>
      <c r="AA343" s="245" t="s">
        <v>233</v>
      </c>
      <c r="AB343" s="286">
        <f>Z343*U343/8</f>
        <v>0</v>
      </c>
      <c r="AC343" s="930"/>
      <c r="AD343" s="269"/>
    </row>
    <row r="344" spans="2:30" ht="18.75" x14ac:dyDescent="0.25">
      <c r="B344" s="108"/>
      <c r="C344" s="108" t="s">
        <v>57</v>
      </c>
      <c r="D344" s="108"/>
      <c r="E344" s="108"/>
      <c r="F344" s="57"/>
      <c r="G344" s="57"/>
      <c r="H344" s="81">
        <f>AC360</f>
        <v>2</v>
      </c>
      <c r="I344" s="57" t="str">
        <f>IF(H344&gt;1,"OPERATEURS PRODUCTIFS","OPERATEUR PRODUCTIF")</f>
        <v>OPERATEURS PRODUCTIFS</v>
      </c>
      <c r="J344" s="57"/>
      <c r="K344" s="47"/>
      <c r="M344" s="48"/>
      <c r="N344" s="47">
        <f>TRUNC(H344)*8*(TRUNC(60/$R$289*100)/100)*$H$59</f>
        <v>1048.8</v>
      </c>
      <c r="O344" s="932" t="s">
        <v>125</v>
      </c>
      <c r="P344" s="933"/>
      <c r="T344" s="272" t="s">
        <v>63</v>
      </c>
      <c r="U344" s="299">
        <f>IF($H$59&gt;0,H160/($H$59),0)</f>
        <v>0</v>
      </c>
      <c r="V344" s="241" t="s">
        <v>240</v>
      </c>
      <c r="W344" s="242"/>
      <c r="X344" s="242"/>
      <c r="Y344" s="242"/>
      <c r="Z344" s="248">
        <f>Q160</f>
        <v>0.4</v>
      </c>
      <c r="AA344" s="245" t="s">
        <v>233</v>
      </c>
      <c r="AB344" s="286">
        <f>Z344*U344/8</f>
        <v>0</v>
      </c>
      <c r="AC344" s="930"/>
      <c r="AD344" s="271"/>
    </row>
    <row r="345" spans="2:30" ht="15.75" customHeight="1" thickBot="1" x14ac:dyDescent="0.3">
      <c r="C345" s="108"/>
      <c r="D345" s="108"/>
      <c r="I345" s="57"/>
      <c r="J345" s="57"/>
      <c r="K345" s="57"/>
      <c r="M345" s="48"/>
      <c r="N345" s="47"/>
      <c r="O345" s="657"/>
      <c r="P345" s="658"/>
      <c r="T345" s="273" t="s">
        <v>65</v>
      </c>
      <c r="U345" s="300">
        <f>IF($H$59&gt;0,H166/($H$59),0)</f>
        <v>0</v>
      </c>
      <c r="V345" s="241" t="s">
        <v>240</v>
      </c>
      <c r="W345" s="251"/>
      <c r="X345" s="251"/>
      <c r="Y345" s="251"/>
      <c r="Z345" s="252">
        <f>Q166</f>
        <v>0.8</v>
      </c>
      <c r="AA345" s="296" t="s">
        <v>233</v>
      </c>
      <c r="AB345" s="298">
        <f>Z345*U345/8</f>
        <v>0</v>
      </c>
      <c r="AC345" s="931"/>
      <c r="AD345" s="274"/>
    </row>
    <row r="346" spans="2:30" ht="15" customHeight="1" x14ac:dyDescent="0.25">
      <c r="B346" s="1000" t="s">
        <v>148</v>
      </c>
      <c r="C346" s="1000"/>
      <c r="D346" s="1000"/>
      <c r="E346" s="1000"/>
      <c r="G346" s="47"/>
      <c r="H346" s="47"/>
      <c r="I346" s="47"/>
      <c r="J346" s="47"/>
      <c r="K346" s="89" t="s">
        <v>253</v>
      </c>
      <c r="L346" s="313" t="s">
        <v>4</v>
      </c>
      <c r="M346" s="48"/>
      <c r="N346" s="47"/>
      <c r="O346" s="47"/>
      <c r="P346" s="71"/>
      <c r="T346" s="290" t="s">
        <v>242</v>
      </c>
      <c r="U346" s="257"/>
      <c r="V346" s="258"/>
      <c r="W346" s="238"/>
      <c r="X346" s="238"/>
      <c r="Y346" s="238"/>
      <c r="Z346" s="248"/>
      <c r="AA346" s="247"/>
      <c r="AB346" s="655"/>
      <c r="AC346" s="929">
        <f>IF(SUM(AB346:AB353)&gt;0.5,ROUNDUP(SUM(AB346:AB353),0),0)</f>
        <v>0</v>
      </c>
      <c r="AD346" s="275"/>
    </row>
    <row r="347" spans="2:30" ht="15.75" thickBot="1" x14ac:dyDescent="0.3">
      <c r="B347" s="1000" t="s">
        <v>149</v>
      </c>
      <c r="C347" s="1000"/>
      <c r="D347" s="1000"/>
      <c r="E347" s="1000"/>
      <c r="G347" s="47"/>
      <c r="H347" s="47"/>
      <c r="I347" s="47"/>
      <c r="J347" s="47"/>
      <c r="K347" s="90" t="s">
        <v>253</v>
      </c>
      <c r="L347" s="314" t="s">
        <v>4</v>
      </c>
      <c r="M347" s="48"/>
      <c r="N347" s="47"/>
      <c r="O347" s="47"/>
      <c r="P347" s="71"/>
      <c r="T347" s="272"/>
      <c r="U347" s="240"/>
      <c r="V347" s="243"/>
      <c r="W347" s="242"/>
      <c r="X347" s="242"/>
      <c r="Y347" s="242"/>
      <c r="Z347" s="248"/>
      <c r="AA347" s="247"/>
      <c r="AB347" s="655"/>
      <c r="AC347" s="930"/>
      <c r="AD347" s="271"/>
    </row>
    <row r="348" spans="2:30" x14ac:dyDescent="0.25">
      <c r="B348" s="990" t="s">
        <v>150</v>
      </c>
      <c r="C348" s="990"/>
      <c r="D348" s="990"/>
      <c r="E348" s="990"/>
      <c r="F348" s="47"/>
      <c r="G348" s="47"/>
      <c r="H348" s="47"/>
      <c r="I348" s="47"/>
      <c r="J348" s="47"/>
      <c r="K348" s="47"/>
      <c r="M348" s="48"/>
      <c r="N348" s="47"/>
      <c r="O348" s="47"/>
      <c r="P348" s="71"/>
      <c r="T348" s="272" t="s">
        <v>241</v>
      </c>
      <c r="U348" s="283">
        <f>IF($H$59&gt;0,H172/($H$59),0)</f>
        <v>0</v>
      </c>
      <c r="V348" s="241" t="s">
        <v>231</v>
      </c>
      <c r="W348" s="242"/>
      <c r="X348" s="242"/>
      <c r="Y348" s="242"/>
      <c r="Z348" s="244">
        <f>Q1274</f>
        <v>0</v>
      </c>
      <c r="AA348" s="247" t="s">
        <v>47</v>
      </c>
      <c r="AB348" s="286">
        <f>U348*Z348/8</f>
        <v>0</v>
      </c>
      <c r="AC348" s="930"/>
      <c r="AD348" s="269"/>
    </row>
    <row r="349" spans="2:30" x14ac:dyDescent="0.25">
      <c r="B349" s="1002"/>
      <c r="C349" s="1002"/>
      <c r="D349" s="1002"/>
      <c r="E349" s="1002"/>
      <c r="F349" s="47"/>
      <c r="G349" s="47"/>
      <c r="H349" s="47"/>
      <c r="I349" s="47"/>
      <c r="J349" s="47"/>
      <c r="K349" s="47"/>
      <c r="M349" s="48"/>
      <c r="N349" s="47"/>
      <c r="O349" s="47"/>
      <c r="P349" s="71"/>
      <c r="T349" s="272" t="s">
        <v>243</v>
      </c>
      <c r="U349" s="283">
        <f>IF($H$59&gt;0,H174/($H$59),0)</f>
        <v>0</v>
      </c>
      <c r="V349" s="241" t="s">
        <v>231</v>
      </c>
      <c r="W349" s="242"/>
      <c r="X349" s="242"/>
      <c r="Y349" s="242"/>
      <c r="Z349" s="244">
        <f>+Q174</f>
        <v>4</v>
      </c>
      <c r="AA349" s="247" t="s">
        <v>47</v>
      </c>
      <c r="AB349" s="286">
        <f>U349*Z349/8</f>
        <v>0</v>
      </c>
      <c r="AC349" s="930"/>
      <c r="AD349" s="269"/>
    </row>
    <row r="350" spans="2:30" ht="15.75" thickBot="1" x14ac:dyDescent="0.3">
      <c r="B350" s="1001"/>
      <c r="C350" s="1001"/>
      <c r="D350" s="1001"/>
      <c r="E350" s="1001"/>
      <c r="F350" s="57"/>
      <c r="G350" s="47"/>
      <c r="H350" s="47"/>
      <c r="I350" s="47"/>
      <c r="J350" s="47"/>
      <c r="K350" s="47"/>
      <c r="M350" s="48"/>
      <c r="N350" s="47"/>
      <c r="O350" s="47"/>
      <c r="P350" s="71"/>
      <c r="T350" s="272" t="s">
        <v>56</v>
      </c>
      <c r="U350" s="283">
        <f>IF($H$59&gt;0,H184/($H$59),0)</f>
        <v>0</v>
      </c>
      <c r="V350" s="241" t="s">
        <v>231</v>
      </c>
      <c r="W350" s="242"/>
      <c r="X350" s="242"/>
      <c r="Y350" s="242"/>
      <c r="Z350" s="244">
        <f>+Q184</f>
        <v>6</v>
      </c>
      <c r="AA350" s="247" t="s">
        <v>47</v>
      </c>
      <c r="AB350" s="286">
        <f>U350*Z350/8</f>
        <v>0</v>
      </c>
      <c r="AC350" s="930"/>
      <c r="AD350" s="269"/>
    </row>
    <row r="351" spans="2:30" x14ac:dyDescent="0.25">
      <c r="B351" s="6"/>
      <c r="C351" s="57"/>
      <c r="D351" s="57"/>
      <c r="E351" s="44"/>
      <c r="F351" s="57" t="s">
        <v>49</v>
      </c>
      <c r="G351" s="57"/>
      <c r="H351" s="1047" t="s">
        <v>22</v>
      </c>
      <c r="I351" s="46"/>
      <c r="J351" s="46"/>
      <c r="K351" s="46"/>
      <c r="L351" s="111"/>
      <c r="M351" s="116"/>
      <c r="N351" s="83"/>
      <c r="O351" s="83"/>
      <c r="P351" s="45"/>
      <c r="T351" s="272" t="s">
        <v>244</v>
      </c>
      <c r="U351" s="283">
        <f>IF($H$59&gt;0,H188/($H$59),0)</f>
        <v>0</v>
      </c>
      <c r="V351" s="241" t="s">
        <v>231</v>
      </c>
      <c r="W351" s="242"/>
      <c r="X351" s="242"/>
      <c r="Y351" s="242"/>
      <c r="Z351" s="244">
        <f>+Q188</f>
        <v>8</v>
      </c>
      <c r="AA351" s="247" t="s">
        <v>47</v>
      </c>
      <c r="AB351" s="286">
        <f>U351*Z351/8</f>
        <v>0</v>
      </c>
      <c r="AC351" s="930"/>
      <c r="AD351" s="269"/>
    </row>
    <row r="352" spans="2:30" ht="18.75" x14ac:dyDescent="0.25">
      <c r="B352" s="6"/>
      <c r="C352" s="57"/>
      <c r="D352" s="57"/>
      <c r="E352" s="57"/>
      <c r="F352" s="57"/>
      <c r="G352" s="57"/>
      <c r="H352" s="1048"/>
      <c r="I352" s="307">
        <f>H295+H301+H326+H311+H339+H344</f>
        <v>18</v>
      </c>
      <c r="J352" s="108" t="s">
        <v>124</v>
      </c>
      <c r="K352" s="57"/>
      <c r="L352" s="112"/>
      <c r="M352" s="114"/>
      <c r="N352" s="306">
        <f>N344+N339+N326+N311+N292+N301</f>
        <v>9439.2000000000007</v>
      </c>
      <c r="O352" s="939" t="s">
        <v>125</v>
      </c>
      <c r="P352" s="940"/>
      <c r="T352" s="272" t="s">
        <v>245</v>
      </c>
      <c r="U352" s="283">
        <f>IF($H$59&gt;0,H192/($H$59),0)</f>
        <v>0</v>
      </c>
      <c r="V352" s="241" t="s">
        <v>231</v>
      </c>
      <c r="W352" s="242"/>
      <c r="X352" s="242"/>
      <c r="Y352" s="242"/>
      <c r="Z352" s="244">
        <f>+Q192</f>
        <v>3</v>
      </c>
      <c r="AA352" s="247" t="s">
        <v>47</v>
      </c>
      <c r="AB352" s="286">
        <f>U352*Z352/8</f>
        <v>0</v>
      </c>
      <c r="AC352" s="930"/>
      <c r="AD352" s="269"/>
    </row>
    <row r="353" spans="2:30" ht="15.75" thickBot="1" x14ac:dyDescent="0.3">
      <c r="B353" s="6"/>
      <c r="C353" s="110"/>
      <c r="D353" s="84"/>
      <c r="E353" s="84"/>
      <c r="F353" s="85"/>
      <c r="G353" s="84"/>
      <c r="H353" s="1049"/>
      <c r="I353" s="86"/>
      <c r="J353" s="86"/>
      <c r="K353" s="86"/>
      <c r="L353" s="113"/>
      <c r="M353" s="115"/>
      <c r="N353" s="73"/>
      <c r="O353" s="73"/>
      <c r="P353" s="88"/>
      <c r="T353" s="276"/>
      <c r="U353" s="283"/>
      <c r="V353" s="241"/>
      <c r="W353" s="251"/>
      <c r="X353" s="251"/>
      <c r="Y353" s="251"/>
      <c r="Z353" s="259"/>
      <c r="AA353" s="253"/>
      <c r="AB353" s="656"/>
      <c r="AC353" s="931"/>
      <c r="AD353" s="277"/>
    </row>
    <row r="354" spans="2:30" ht="15.75" thickTop="1" x14ac:dyDescent="0.25">
      <c r="T354" s="290" t="s">
        <v>246</v>
      </c>
      <c r="U354" s="301"/>
      <c r="V354" s="258"/>
      <c r="W354" s="238"/>
      <c r="X354" s="238"/>
      <c r="Y354" s="239"/>
      <c r="Z354" s="260"/>
      <c r="AA354" s="239"/>
      <c r="AB354" s="236"/>
      <c r="AC354" s="929">
        <f>ROUNDUP(SUM(AB355:AB357),0)</f>
        <v>0</v>
      </c>
      <c r="AD354" s="278"/>
    </row>
    <row r="355" spans="2:30" x14ac:dyDescent="0.25">
      <c r="T355" s="272"/>
      <c r="U355" s="283"/>
      <c r="V355" s="243"/>
      <c r="W355" s="242"/>
      <c r="X355" s="242"/>
      <c r="Y355" s="247"/>
      <c r="Z355" s="255"/>
      <c r="AA355" s="247"/>
      <c r="AB355" s="246"/>
      <c r="AC355" s="930"/>
      <c r="AD355" s="271"/>
    </row>
    <row r="356" spans="2:30" x14ac:dyDescent="0.25">
      <c r="T356" s="276" t="s">
        <v>250</v>
      </c>
      <c r="U356" s="283">
        <f>IF(H198="Oui",U335+U337+U338,0)</f>
        <v>0</v>
      </c>
      <c r="V356" s="241" t="s">
        <v>231</v>
      </c>
      <c r="W356" s="242"/>
      <c r="X356" s="242"/>
      <c r="Y356" s="247"/>
      <c r="Z356" s="261">
        <f>Q202</f>
        <v>3</v>
      </c>
      <c r="AA356" s="247" t="s">
        <v>47</v>
      </c>
      <c r="AB356" s="286">
        <f>+U356*Z356/8</f>
        <v>0</v>
      </c>
      <c r="AC356" s="930"/>
      <c r="AD356" s="269"/>
    </row>
    <row r="357" spans="2:30" x14ac:dyDescent="0.25">
      <c r="T357" s="272" t="s">
        <v>251</v>
      </c>
      <c r="U357" s="283">
        <f>IF(J176="Oui",U349,0)</f>
        <v>0</v>
      </c>
      <c r="V357" s="241" t="s">
        <v>231</v>
      </c>
      <c r="W357" s="242"/>
      <c r="X357" s="242"/>
      <c r="Y357" s="247"/>
      <c r="Z357" s="255">
        <f>+Q197</f>
        <v>0.16</v>
      </c>
      <c r="AA357" s="247" t="s">
        <v>47</v>
      </c>
      <c r="AB357" s="286">
        <f>+U357*Z357/8</f>
        <v>0</v>
      </c>
      <c r="AC357" s="930"/>
      <c r="AD357" s="271"/>
    </row>
    <row r="358" spans="2:30" x14ac:dyDescent="0.25">
      <c r="T358" s="272"/>
      <c r="U358" s="302"/>
      <c r="V358" s="242"/>
      <c r="W358" s="242"/>
      <c r="X358" s="242"/>
      <c r="Y358" s="247"/>
      <c r="Z358" s="261"/>
      <c r="AA358" s="247"/>
      <c r="AB358" s="246"/>
      <c r="AC358" s="930"/>
      <c r="AD358" s="269"/>
    </row>
    <row r="359" spans="2:30" x14ac:dyDescent="0.25">
      <c r="T359" s="273"/>
      <c r="U359" s="303"/>
      <c r="V359" s="251"/>
      <c r="W359" s="251"/>
      <c r="X359" s="251"/>
      <c r="Y359" s="253"/>
      <c r="Z359" s="262"/>
      <c r="AA359" s="253"/>
      <c r="AB359" s="249"/>
      <c r="AC359" s="931"/>
      <c r="AD359" s="277"/>
    </row>
    <row r="360" spans="2:30" x14ac:dyDescent="0.25">
      <c r="T360" s="290" t="s">
        <v>247</v>
      </c>
      <c r="U360" s="304"/>
      <c r="V360" s="238"/>
      <c r="W360" s="238"/>
      <c r="X360" s="238"/>
      <c r="Y360" s="238"/>
      <c r="Z360" s="237"/>
      <c r="AA360" s="239"/>
      <c r="AB360" s="236"/>
      <c r="AC360" s="929">
        <f>ROUND(SUM(AB362:AB364),0)</f>
        <v>2</v>
      </c>
      <c r="AD360" s="275"/>
    </row>
    <row r="361" spans="2:30" x14ac:dyDescent="0.25">
      <c r="T361" s="272"/>
      <c r="U361" s="305"/>
      <c r="V361" s="242"/>
      <c r="W361" s="242"/>
      <c r="X361" s="242"/>
      <c r="Y361" s="242"/>
      <c r="Z361" s="255"/>
      <c r="AA361" s="247"/>
      <c r="AB361" s="246"/>
      <c r="AC361" s="930"/>
      <c r="AD361" s="271"/>
    </row>
    <row r="362" spans="2:30" x14ac:dyDescent="0.25">
      <c r="T362" s="272"/>
      <c r="U362" s="305"/>
      <c r="V362" s="242"/>
      <c r="W362" s="242"/>
      <c r="X362" s="242"/>
      <c r="Y362" s="242"/>
      <c r="Z362" s="255"/>
      <c r="AA362" s="247"/>
      <c r="AB362" s="246"/>
      <c r="AC362" s="930"/>
      <c r="AD362" s="271"/>
    </row>
    <row r="363" spans="2:30" x14ac:dyDescent="0.25">
      <c r="T363" s="272" t="s">
        <v>248</v>
      </c>
      <c r="U363" s="283">
        <f>IF(L346="Oui",(X313+X314+X316+X317+X319+X320+X322+X323+X325+X297+X298+X300+X301+X303+X304+X306+X307+X309)*2,0)</f>
        <v>192.98245614035088</v>
      </c>
      <c r="V363" s="241" t="s">
        <v>240</v>
      </c>
      <c r="W363" s="242"/>
      <c r="X363" s="242"/>
      <c r="Y363" s="242"/>
      <c r="Z363" s="248">
        <f>Q198</f>
        <v>7.0000000000000007E-2</v>
      </c>
      <c r="AA363" s="256" t="s">
        <v>218</v>
      </c>
      <c r="AB363" s="286">
        <f>+U363*Z363/8</f>
        <v>1.6885964912280704</v>
      </c>
      <c r="AC363" s="930"/>
      <c r="AD363" s="271"/>
    </row>
    <row r="364" spans="2:30" x14ac:dyDescent="0.25">
      <c r="T364" s="272" t="s">
        <v>249</v>
      </c>
      <c r="U364" s="283">
        <f>IF(L347="Oui",(H33),0)</f>
        <v>31.578947368421051</v>
      </c>
      <c r="V364" s="241" t="s">
        <v>240</v>
      </c>
      <c r="W364" s="242"/>
      <c r="X364" s="242"/>
      <c r="Y364" s="242"/>
      <c r="Z364" s="248">
        <f>Q198</f>
        <v>7.0000000000000007E-2</v>
      </c>
      <c r="AA364" s="256" t="s">
        <v>218</v>
      </c>
      <c r="AB364" s="286">
        <f>+U364*Z364/8</f>
        <v>0.27631578947368424</v>
      </c>
      <c r="AC364" s="930"/>
      <c r="AD364" s="271"/>
    </row>
    <row r="365" spans="2:30" x14ac:dyDescent="0.25">
      <c r="T365" s="272"/>
      <c r="U365" s="305"/>
      <c r="V365" s="242"/>
      <c r="W365" s="242"/>
      <c r="X365" s="242"/>
      <c r="Y365" s="242"/>
      <c r="Z365" s="255"/>
      <c r="AA365" s="247"/>
      <c r="AB365" s="246"/>
      <c r="AC365" s="930"/>
      <c r="AD365" s="271"/>
    </row>
    <row r="366" spans="2:30" x14ac:dyDescent="0.25">
      <c r="T366" s="383" t="s">
        <v>200</v>
      </c>
      <c r="U366" s="376"/>
      <c r="V366" s="377"/>
      <c r="W366" s="377"/>
      <c r="X366" s="377"/>
      <c r="Y366" s="378"/>
      <c r="Z366" s="377"/>
      <c r="AA366" s="377"/>
      <c r="AB366" s="387"/>
      <c r="AC366" s="1173">
        <f>AB371+AB368</f>
        <v>2</v>
      </c>
      <c r="AD366" s="388"/>
    </row>
    <row r="367" spans="2:30" x14ac:dyDescent="0.25">
      <c r="T367" s="17"/>
      <c r="U367" s="379"/>
      <c r="V367" s="6"/>
      <c r="W367" s="6"/>
      <c r="X367" s="6"/>
      <c r="Y367" s="380"/>
      <c r="Z367" s="6"/>
      <c r="AA367" s="6"/>
      <c r="AB367" s="389"/>
      <c r="AC367" s="1171"/>
      <c r="AD367" s="390"/>
    </row>
    <row r="368" spans="2:30" x14ac:dyDescent="0.25">
      <c r="T368" s="272" t="s">
        <v>313</v>
      </c>
      <c r="U368" s="386">
        <f>K12</f>
        <v>8</v>
      </c>
      <c r="V368" s="241" t="s">
        <v>317</v>
      </c>
      <c r="W368" s="105"/>
      <c r="X368" s="6"/>
      <c r="Y368" s="380"/>
      <c r="Z368" s="6"/>
      <c r="AA368" s="6"/>
      <c r="AB368" s="389">
        <f>IF(U368&gt;0,IF(U368&gt;10,2,1),0)</f>
        <v>1</v>
      </c>
      <c r="AC368" s="1171"/>
      <c r="AD368" s="390"/>
    </row>
    <row r="369" spans="20:30" x14ac:dyDescent="0.25">
      <c r="T369" s="272" t="s">
        <v>318</v>
      </c>
      <c r="U369" s="384"/>
      <c r="V369" s="105"/>
      <c r="W369" s="105"/>
      <c r="X369" s="6"/>
      <c r="Y369" s="380"/>
      <c r="Z369" s="6"/>
      <c r="AA369" s="6"/>
      <c r="AB369" s="627">
        <v>1</v>
      </c>
      <c r="AC369" s="1171"/>
      <c r="AD369" s="390"/>
    </row>
    <row r="370" spans="20:30" x14ac:dyDescent="0.25">
      <c r="T370" s="272" t="s">
        <v>315</v>
      </c>
      <c r="U370" s="384"/>
      <c r="V370" s="105"/>
      <c r="W370" s="105"/>
      <c r="X370" s="6"/>
      <c r="Y370" s="380"/>
      <c r="Z370" s="6"/>
      <c r="AA370" s="6"/>
      <c r="AB370" s="627">
        <v>1</v>
      </c>
      <c r="AC370" s="1171"/>
      <c r="AD370" s="390"/>
    </row>
    <row r="371" spans="20:30" x14ac:dyDescent="0.25">
      <c r="T371" s="272" t="s">
        <v>314</v>
      </c>
      <c r="U371" s="386">
        <f>K12</f>
        <v>8</v>
      </c>
      <c r="V371" s="241" t="s">
        <v>317</v>
      </c>
      <c r="W371" s="105"/>
      <c r="X371" s="6"/>
      <c r="Y371" s="380"/>
      <c r="Z371" s="6"/>
      <c r="AA371" s="6"/>
      <c r="AB371" s="389">
        <f>IF(U371&gt;0,IF(U371&gt;10,2,1),0)</f>
        <v>1</v>
      </c>
      <c r="AC371" s="1171">
        <f>AB369+AB370+AB374</f>
        <v>2</v>
      </c>
      <c r="AD371" s="390"/>
    </row>
    <row r="372" spans="20:30" x14ac:dyDescent="0.25">
      <c r="T372" s="272"/>
      <c r="U372" s="384"/>
      <c r="V372" s="105"/>
      <c r="W372" s="105"/>
      <c r="X372" s="6"/>
      <c r="Y372" s="380"/>
      <c r="Z372" s="6"/>
      <c r="AA372" s="6"/>
      <c r="AB372" s="389"/>
      <c r="AC372" s="1171"/>
      <c r="AD372" s="390"/>
    </row>
    <row r="373" spans="20:30" x14ac:dyDescent="0.25">
      <c r="T373" s="272" t="s">
        <v>319</v>
      </c>
      <c r="U373" s="384"/>
      <c r="V373" s="105"/>
      <c r="W373" s="105"/>
      <c r="X373" s="6"/>
      <c r="Y373" s="380"/>
      <c r="Z373" s="6"/>
      <c r="AA373" s="6"/>
      <c r="AB373" s="389"/>
      <c r="AC373" s="1171"/>
      <c r="AD373" s="390"/>
    </row>
    <row r="374" spans="20:30" x14ac:dyDescent="0.25">
      <c r="T374" s="272" t="s">
        <v>316</v>
      </c>
      <c r="U374" s="384">
        <f>H196</f>
        <v>0</v>
      </c>
      <c r="V374" s="241" t="s">
        <v>231</v>
      </c>
      <c r="W374" s="105"/>
      <c r="X374" s="6"/>
      <c r="Y374" s="380"/>
      <c r="Z374" s="6">
        <f>Q196</f>
        <v>0</v>
      </c>
      <c r="AA374" s="247" t="s">
        <v>47</v>
      </c>
      <c r="AB374" s="389">
        <f>Z374*U374/8</f>
        <v>0</v>
      </c>
      <c r="AC374" s="1171"/>
      <c r="AD374" s="390"/>
    </row>
    <row r="375" spans="20:30" ht="15.75" thickBot="1" x14ac:dyDescent="0.3">
      <c r="T375" s="279"/>
      <c r="U375" s="385"/>
      <c r="V375" s="382"/>
      <c r="W375" s="382"/>
      <c r="X375" s="8"/>
      <c r="Y375" s="381"/>
      <c r="Z375" s="8"/>
      <c r="AA375" s="8"/>
      <c r="AB375" s="391"/>
      <c r="AC375" s="1172"/>
      <c r="AD375" s="392"/>
    </row>
  </sheetData>
  <sheetProtection formatCells="0" formatColumns="0" formatRows="0" selectLockedCells="1" selectUnlockedCells="1"/>
  <dataConsolidate/>
  <mergeCells count="672">
    <mergeCell ref="AC354:AC359"/>
    <mergeCell ref="AC360:AC365"/>
    <mergeCell ref="AC366:AC370"/>
    <mergeCell ref="AC371:AC375"/>
    <mergeCell ref="B346:E346"/>
    <mergeCell ref="AC346:AC353"/>
    <mergeCell ref="B347:E347"/>
    <mergeCell ref="B348:E348"/>
    <mergeCell ref="B349:E349"/>
    <mergeCell ref="B350:E350"/>
    <mergeCell ref="H351:H353"/>
    <mergeCell ref="O352:P352"/>
    <mergeCell ref="AC334:AC345"/>
    <mergeCell ref="B335:E335"/>
    <mergeCell ref="B336:E336"/>
    <mergeCell ref="B337:E337"/>
    <mergeCell ref="O339:P339"/>
    <mergeCell ref="B341:E341"/>
    <mergeCell ref="B342:E342"/>
    <mergeCell ref="O344:P344"/>
    <mergeCell ref="B324:E324"/>
    <mergeCell ref="O326:P326"/>
    <mergeCell ref="B329:E329"/>
    <mergeCell ref="B330:E330"/>
    <mergeCell ref="B331:E331"/>
    <mergeCell ref="B334:E334"/>
    <mergeCell ref="B318:E318"/>
    <mergeCell ref="B319:E319"/>
    <mergeCell ref="B320:E320"/>
    <mergeCell ref="B321:E321"/>
    <mergeCell ref="B322:E322"/>
    <mergeCell ref="B323:E323"/>
    <mergeCell ref="B304:E304"/>
    <mergeCell ref="O311:P311"/>
    <mergeCell ref="B313:E313"/>
    <mergeCell ref="B315:E315"/>
    <mergeCell ref="B316:E316"/>
    <mergeCell ref="B317:E317"/>
    <mergeCell ref="O292:P292"/>
    <mergeCell ref="B293:E293"/>
    <mergeCell ref="AC293:AC333"/>
    <mergeCell ref="B294:E294"/>
    <mergeCell ref="B296:E296"/>
    <mergeCell ref="B297:E297"/>
    <mergeCell ref="B298:E298"/>
    <mergeCell ref="B299:E299"/>
    <mergeCell ref="O301:P301"/>
    <mergeCell ref="B303:E303"/>
    <mergeCell ref="N285:P285"/>
    <mergeCell ref="S285:T286"/>
    <mergeCell ref="B287:G287"/>
    <mergeCell ref="H287:I287"/>
    <mergeCell ref="J287:N287"/>
    <mergeCell ref="B288:P290"/>
    <mergeCell ref="B284:F284"/>
    <mergeCell ref="G284:H284"/>
    <mergeCell ref="I284:J284"/>
    <mergeCell ref="K284:L284"/>
    <mergeCell ref="G285:H285"/>
    <mergeCell ref="I285:J285"/>
    <mergeCell ref="K285:L285"/>
    <mergeCell ref="B282:F282"/>
    <mergeCell ref="G282:H282"/>
    <mergeCell ref="I282:J282"/>
    <mergeCell ref="K282:L282"/>
    <mergeCell ref="B283:F283"/>
    <mergeCell ref="G283:H283"/>
    <mergeCell ref="I283:J283"/>
    <mergeCell ref="K283:L283"/>
    <mergeCell ref="B280:F280"/>
    <mergeCell ref="G280:H280"/>
    <mergeCell ref="I280:J280"/>
    <mergeCell ref="K280:L280"/>
    <mergeCell ref="B281:F281"/>
    <mergeCell ref="G281:H281"/>
    <mergeCell ref="I281:J281"/>
    <mergeCell ref="K281:L281"/>
    <mergeCell ref="B278:F278"/>
    <mergeCell ref="G278:H278"/>
    <mergeCell ref="I278:J278"/>
    <mergeCell ref="K278:L278"/>
    <mergeCell ref="B279:F279"/>
    <mergeCell ref="G279:H279"/>
    <mergeCell ref="I279:J279"/>
    <mergeCell ref="K279:L279"/>
    <mergeCell ref="B276:F276"/>
    <mergeCell ref="G276:H276"/>
    <mergeCell ref="I276:J276"/>
    <mergeCell ref="K276:L276"/>
    <mergeCell ref="B277:F277"/>
    <mergeCell ref="G277:H277"/>
    <mergeCell ref="I277:J277"/>
    <mergeCell ref="K277:L277"/>
    <mergeCell ref="B274:F274"/>
    <mergeCell ref="G274:H274"/>
    <mergeCell ref="I274:J274"/>
    <mergeCell ref="K274:L274"/>
    <mergeCell ref="E275:F275"/>
    <mergeCell ref="G275:H275"/>
    <mergeCell ref="I275:J275"/>
    <mergeCell ref="K275:L275"/>
    <mergeCell ref="B272:F272"/>
    <mergeCell ref="G272:H272"/>
    <mergeCell ref="I272:J272"/>
    <mergeCell ref="K272:L272"/>
    <mergeCell ref="B273:F273"/>
    <mergeCell ref="G273:H273"/>
    <mergeCell ref="I273:J273"/>
    <mergeCell ref="K273:L273"/>
    <mergeCell ref="B270:F270"/>
    <mergeCell ref="G270:H270"/>
    <mergeCell ref="I270:J270"/>
    <mergeCell ref="K270:L270"/>
    <mergeCell ref="B271:F271"/>
    <mergeCell ref="G271:H271"/>
    <mergeCell ref="I271:J271"/>
    <mergeCell ref="K271:L271"/>
    <mergeCell ref="B268:F268"/>
    <mergeCell ref="G268:H268"/>
    <mergeCell ref="I268:J268"/>
    <mergeCell ref="K268:L268"/>
    <mergeCell ref="B269:F269"/>
    <mergeCell ref="G269:H269"/>
    <mergeCell ref="I269:J269"/>
    <mergeCell ref="K269:L269"/>
    <mergeCell ref="B266:F266"/>
    <mergeCell ref="G266:H266"/>
    <mergeCell ref="I266:J266"/>
    <mergeCell ref="K266:L266"/>
    <mergeCell ref="B267:F267"/>
    <mergeCell ref="G267:H267"/>
    <mergeCell ref="I267:J267"/>
    <mergeCell ref="K267:L267"/>
    <mergeCell ref="B264:F264"/>
    <mergeCell ref="G264:H264"/>
    <mergeCell ref="I264:J264"/>
    <mergeCell ref="K264:L264"/>
    <mergeCell ref="B265:F265"/>
    <mergeCell ref="G265:H265"/>
    <mergeCell ref="I265:J265"/>
    <mergeCell ref="K265:L265"/>
    <mergeCell ref="B262:F262"/>
    <mergeCell ref="G262:H262"/>
    <mergeCell ref="I262:J262"/>
    <mergeCell ref="K262:L262"/>
    <mergeCell ref="B263:F263"/>
    <mergeCell ref="G263:H263"/>
    <mergeCell ref="I263:J263"/>
    <mergeCell ref="K263:L263"/>
    <mergeCell ref="B260:F260"/>
    <mergeCell ref="G260:H260"/>
    <mergeCell ref="I260:J260"/>
    <mergeCell ref="K260:L260"/>
    <mergeCell ref="B261:F261"/>
    <mergeCell ref="G261:H261"/>
    <mergeCell ref="I261:J261"/>
    <mergeCell ref="K261:L261"/>
    <mergeCell ref="B258:F258"/>
    <mergeCell ref="G258:H258"/>
    <mergeCell ref="I258:J258"/>
    <mergeCell ref="K258:L258"/>
    <mergeCell ref="B259:F259"/>
    <mergeCell ref="G259:H259"/>
    <mergeCell ref="I259:J259"/>
    <mergeCell ref="K259:L259"/>
    <mergeCell ref="B256:F256"/>
    <mergeCell ref="G256:H256"/>
    <mergeCell ref="I256:J256"/>
    <mergeCell ref="K256:L256"/>
    <mergeCell ref="B257:F257"/>
    <mergeCell ref="G257:H257"/>
    <mergeCell ref="I257:J257"/>
    <mergeCell ref="K257:L257"/>
    <mergeCell ref="B254:F254"/>
    <mergeCell ref="G254:H254"/>
    <mergeCell ref="I254:J254"/>
    <mergeCell ref="K254:L254"/>
    <mergeCell ref="B255:F255"/>
    <mergeCell ref="G255:H255"/>
    <mergeCell ref="I255:J255"/>
    <mergeCell ref="K255:L255"/>
    <mergeCell ref="B252:F252"/>
    <mergeCell ref="G252:H252"/>
    <mergeCell ref="I252:J252"/>
    <mergeCell ref="K252:L252"/>
    <mergeCell ref="B253:F253"/>
    <mergeCell ref="G253:H253"/>
    <mergeCell ref="I253:J253"/>
    <mergeCell ref="K253:L253"/>
    <mergeCell ref="B250:F250"/>
    <mergeCell ref="G250:H250"/>
    <mergeCell ref="I250:J250"/>
    <mergeCell ref="K250:L250"/>
    <mergeCell ref="B251:F251"/>
    <mergeCell ref="G251:H251"/>
    <mergeCell ref="I251:J251"/>
    <mergeCell ref="K251:L251"/>
    <mergeCell ref="G248:H248"/>
    <mergeCell ref="I248:J248"/>
    <mergeCell ref="K248:L248"/>
    <mergeCell ref="G249:H249"/>
    <mergeCell ref="I249:J249"/>
    <mergeCell ref="K249:L249"/>
    <mergeCell ref="B246:F246"/>
    <mergeCell ref="G246:H246"/>
    <mergeCell ref="I246:J246"/>
    <mergeCell ref="K246:L246"/>
    <mergeCell ref="B247:F247"/>
    <mergeCell ref="G247:H247"/>
    <mergeCell ref="I247:J247"/>
    <mergeCell ref="K247:L247"/>
    <mergeCell ref="B244:F244"/>
    <mergeCell ref="G244:H244"/>
    <mergeCell ref="I244:J244"/>
    <mergeCell ref="K244:L244"/>
    <mergeCell ref="B245:F245"/>
    <mergeCell ref="G245:H245"/>
    <mergeCell ref="I245:J245"/>
    <mergeCell ref="K245:L245"/>
    <mergeCell ref="B242:F242"/>
    <mergeCell ref="G242:H242"/>
    <mergeCell ref="I242:J242"/>
    <mergeCell ref="K242:L242"/>
    <mergeCell ref="B243:F243"/>
    <mergeCell ref="G243:H243"/>
    <mergeCell ref="I243:J243"/>
    <mergeCell ref="K243:L243"/>
    <mergeCell ref="B240:F240"/>
    <mergeCell ref="G240:H240"/>
    <mergeCell ref="I240:J240"/>
    <mergeCell ref="K240:L240"/>
    <mergeCell ref="B241:F241"/>
    <mergeCell ref="G241:H241"/>
    <mergeCell ref="I241:J241"/>
    <mergeCell ref="K241:L241"/>
    <mergeCell ref="B238:F238"/>
    <mergeCell ref="G238:H238"/>
    <mergeCell ref="K238:L238"/>
    <mergeCell ref="B239:F239"/>
    <mergeCell ref="G239:H239"/>
    <mergeCell ref="K239:L239"/>
    <mergeCell ref="B236:F236"/>
    <mergeCell ref="G236:H236"/>
    <mergeCell ref="I236:J236"/>
    <mergeCell ref="K236:L236"/>
    <mergeCell ref="G237:H237"/>
    <mergeCell ref="I237:J237"/>
    <mergeCell ref="K237:L237"/>
    <mergeCell ref="B234:F234"/>
    <mergeCell ref="G234:H234"/>
    <mergeCell ref="I234:J234"/>
    <mergeCell ref="K234:L234"/>
    <mergeCell ref="B235:F235"/>
    <mergeCell ref="G235:H235"/>
    <mergeCell ref="I235:J235"/>
    <mergeCell ref="K235:L235"/>
    <mergeCell ref="B232:F232"/>
    <mergeCell ref="G232:H232"/>
    <mergeCell ref="I232:J232"/>
    <mergeCell ref="K232:L232"/>
    <mergeCell ref="B233:F233"/>
    <mergeCell ref="G233:H233"/>
    <mergeCell ref="I233:J233"/>
    <mergeCell ref="K233:L233"/>
    <mergeCell ref="B230:F230"/>
    <mergeCell ref="G230:H230"/>
    <mergeCell ref="K230:L230"/>
    <mergeCell ref="B231:F231"/>
    <mergeCell ref="G231:H231"/>
    <mergeCell ref="I231:J231"/>
    <mergeCell ref="K231:L231"/>
    <mergeCell ref="B228:F228"/>
    <mergeCell ref="G228:H228"/>
    <mergeCell ref="I228:J228"/>
    <mergeCell ref="K228:L228"/>
    <mergeCell ref="M228:N228"/>
    <mergeCell ref="B229:F229"/>
    <mergeCell ref="G229:H229"/>
    <mergeCell ref="K229:L229"/>
    <mergeCell ref="B226:F226"/>
    <mergeCell ref="G226:H226"/>
    <mergeCell ref="I226:J226"/>
    <mergeCell ref="K226:L226"/>
    <mergeCell ref="M226:N226"/>
    <mergeCell ref="B227:F227"/>
    <mergeCell ref="G227:H227"/>
    <mergeCell ref="I227:J227"/>
    <mergeCell ref="K227:L227"/>
    <mergeCell ref="M227:N227"/>
    <mergeCell ref="B224:F224"/>
    <mergeCell ref="G224:H224"/>
    <mergeCell ref="I224:J224"/>
    <mergeCell ref="K224:L224"/>
    <mergeCell ref="M224:N224"/>
    <mergeCell ref="B225:F225"/>
    <mergeCell ref="G225:H225"/>
    <mergeCell ref="I225:J225"/>
    <mergeCell ref="K225:L225"/>
    <mergeCell ref="M225:N225"/>
    <mergeCell ref="B222:F222"/>
    <mergeCell ref="G222:H222"/>
    <mergeCell ref="I222:J222"/>
    <mergeCell ref="K222:L222"/>
    <mergeCell ref="M222:N222"/>
    <mergeCell ref="B223:F223"/>
    <mergeCell ref="G223:H223"/>
    <mergeCell ref="I223:J223"/>
    <mergeCell ref="K223:L223"/>
    <mergeCell ref="M223:N223"/>
    <mergeCell ref="G220:H220"/>
    <mergeCell ref="I220:J220"/>
    <mergeCell ref="K220:L220"/>
    <mergeCell ref="M220:N220"/>
    <mergeCell ref="B221:F221"/>
    <mergeCell ref="G221:H221"/>
    <mergeCell ref="I221:J221"/>
    <mergeCell ref="K221:L221"/>
    <mergeCell ref="M221:N221"/>
    <mergeCell ref="B218:F218"/>
    <mergeCell ref="G218:H218"/>
    <mergeCell ref="I218:J218"/>
    <mergeCell ref="K218:L218"/>
    <mergeCell ref="M218:N218"/>
    <mergeCell ref="B219:F219"/>
    <mergeCell ref="G219:H219"/>
    <mergeCell ref="I219:J219"/>
    <mergeCell ref="K219:L219"/>
    <mergeCell ref="M219:N219"/>
    <mergeCell ref="I215:J216"/>
    <mergeCell ref="K215:L216"/>
    <mergeCell ref="M215:P216"/>
    <mergeCell ref="B217:C217"/>
    <mergeCell ref="G217:H217"/>
    <mergeCell ref="I217:J217"/>
    <mergeCell ref="K217:L217"/>
    <mergeCell ref="M217:N217"/>
    <mergeCell ref="B209:P211"/>
    <mergeCell ref="B212:F216"/>
    <mergeCell ref="G212:H214"/>
    <mergeCell ref="I212:J214"/>
    <mergeCell ref="K212:L214"/>
    <mergeCell ref="M212:N212"/>
    <mergeCell ref="O212:P212"/>
    <mergeCell ref="M214:N214"/>
    <mergeCell ref="O214:P214"/>
    <mergeCell ref="G215:H216"/>
    <mergeCell ref="M203:N203"/>
    <mergeCell ref="O203:P203"/>
    <mergeCell ref="O204:P204"/>
    <mergeCell ref="O205:P205"/>
    <mergeCell ref="O206:P206"/>
    <mergeCell ref="B208:G208"/>
    <mergeCell ref="H208:I208"/>
    <mergeCell ref="J208:N208"/>
    <mergeCell ref="O199:P199"/>
    <mergeCell ref="M200:N200"/>
    <mergeCell ref="O200:P200"/>
    <mergeCell ref="O201:P201"/>
    <mergeCell ref="M202:N202"/>
    <mergeCell ref="O202:P202"/>
    <mergeCell ref="C195:D195"/>
    <mergeCell ref="O195:P195"/>
    <mergeCell ref="C196:E196"/>
    <mergeCell ref="M196:N196"/>
    <mergeCell ref="O196:P196"/>
    <mergeCell ref="B197:B206"/>
    <mergeCell ref="C197:D197"/>
    <mergeCell ref="O197:P197"/>
    <mergeCell ref="M198:N198"/>
    <mergeCell ref="O198:P198"/>
    <mergeCell ref="M192:N192"/>
    <mergeCell ref="O192:P192"/>
    <mergeCell ref="C193:D193"/>
    <mergeCell ref="O193:P193"/>
    <mergeCell ref="M194:N194"/>
    <mergeCell ref="O194:P194"/>
    <mergeCell ref="O189:P189"/>
    <mergeCell ref="E190:F190"/>
    <mergeCell ref="M190:N190"/>
    <mergeCell ref="O190:P190"/>
    <mergeCell ref="C191:D191"/>
    <mergeCell ref="O191:P191"/>
    <mergeCell ref="B184:B196"/>
    <mergeCell ref="M184:N184"/>
    <mergeCell ref="O184:P184"/>
    <mergeCell ref="O185:P185"/>
    <mergeCell ref="M186:N186"/>
    <mergeCell ref="O186:P186"/>
    <mergeCell ref="O187:P187"/>
    <mergeCell ref="M188:N188"/>
    <mergeCell ref="O188:P188"/>
    <mergeCell ref="C189:D189"/>
    <mergeCell ref="M181:N181"/>
    <mergeCell ref="O181:P181"/>
    <mergeCell ref="M182:N182"/>
    <mergeCell ref="O182:P182"/>
    <mergeCell ref="M183:N183"/>
    <mergeCell ref="O183:P183"/>
    <mergeCell ref="M178:N178"/>
    <mergeCell ref="O178:P178"/>
    <mergeCell ref="M179:N179"/>
    <mergeCell ref="O179:P179"/>
    <mergeCell ref="M180:N180"/>
    <mergeCell ref="O180:P180"/>
    <mergeCell ref="M175:N175"/>
    <mergeCell ref="O175:P175"/>
    <mergeCell ref="M176:N176"/>
    <mergeCell ref="O176:P176"/>
    <mergeCell ref="M177:N177"/>
    <mergeCell ref="O177:P177"/>
    <mergeCell ref="C172:F172"/>
    <mergeCell ref="M172:N172"/>
    <mergeCell ref="O172:P172"/>
    <mergeCell ref="M173:N173"/>
    <mergeCell ref="O173:P173"/>
    <mergeCell ref="M174:N174"/>
    <mergeCell ref="O174:P174"/>
    <mergeCell ref="M169:N169"/>
    <mergeCell ref="O169:P169"/>
    <mergeCell ref="M170:N170"/>
    <mergeCell ref="O170:P170"/>
    <mergeCell ref="M171:N171"/>
    <mergeCell ref="O171:P171"/>
    <mergeCell ref="M166:N166"/>
    <mergeCell ref="O166:P166"/>
    <mergeCell ref="M167:N167"/>
    <mergeCell ref="O167:P167"/>
    <mergeCell ref="M168:N168"/>
    <mergeCell ref="O168:P168"/>
    <mergeCell ref="M163:N163"/>
    <mergeCell ref="O163:P163"/>
    <mergeCell ref="M164:N164"/>
    <mergeCell ref="O164:P164"/>
    <mergeCell ref="M165:N165"/>
    <mergeCell ref="O165:P165"/>
    <mergeCell ref="M160:N160"/>
    <mergeCell ref="O160:P160"/>
    <mergeCell ref="M161:N161"/>
    <mergeCell ref="O161:P161"/>
    <mergeCell ref="M162:N162"/>
    <mergeCell ref="O162:P162"/>
    <mergeCell ref="M157:N157"/>
    <mergeCell ref="O157:P157"/>
    <mergeCell ref="M158:N158"/>
    <mergeCell ref="O158:P158"/>
    <mergeCell ref="M159:N159"/>
    <mergeCell ref="O159:P159"/>
    <mergeCell ref="M154:N154"/>
    <mergeCell ref="O154:P154"/>
    <mergeCell ref="M155:N155"/>
    <mergeCell ref="O155:P155"/>
    <mergeCell ref="M156:N156"/>
    <mergeCell ref="O156:P156"/>
    <mergeCell ref="M151:N151"/>
    <mergeCell ref="O151:P151"/>
    <mergeCell ref="M152:N152"/>
    <mergeCell ref="O152:P152"/>
    <mergeCell ref="M153:N153"/>
    <mergeCell ref="O153:P153"/>
    <mergeCell ref="M148:N148"/>
    <mergeCell ref="O148:P148"/>
    <mergeCell ref="M149:N149"/>
    <mergeCell ref="O149:P149"/>
    <mergeCell ref="M150:N150"/>
    <mergeCell ref="O150:P150"/>
    <mergeCell ref="B143:B183"/>
    <mergeCell ref="M143:N143"/>
    <mergeCell ref="O143:P143"/>
    <mergeCell ref="O144:P144"/>
    <mergeCell ref="M145:N145"/>
    <mergeCell ref="O145:P145"/>
    <mergeCell ref="M146:N146"/>
    <mergeCell ref="O146:P146"/>
    <mergeCell ref="M147:N147"/>
    <mergeCell ref="O147:P147"/>
    <mergeCell ref="B136:B142"/>
    <mergeCell ref="M136:N136"/>
    <mergeCell ref="O136:P136"/>
    <mergeCell ref="O137:P137"/>
    <mergeCell ref="O138:P138"/>
    <mergeCell ref="M140:N140"/>
    <mergeCell ref="O140:P140"/>
    <mergeCell ref="M142:N142"/>
    <mergeCell ref="O142:P142"/>
    <mergeCell ref="O129:P129"/>
    <mergeCell ref="M130:N130"/>
    <mergeCell ref="O130:P130"/>
    <mergeCell ref="M134:N134"/>
    <mergeCell ref="O134:P134"/>
    <mergeCell ref="M135:N135"/>
    <mergeCell ref="M124:N124"/>
    <mergeCell ref="O124:P124"/>
    <mergeCell ref="M126:N126"/>
    <mergeCell ref="O126:P126"/>
    <mergeCell ref="O127:P127"/>
    <mergeCell ref="O128:P128"/>
    <mergeCell ref="O118:P118"/>
    <mergeCell ref="O119:P119"/>
    <mergeCell ref="O121:P121"/>
    <mergeCell ref="M122:N122"/>
    <mergeCell ref="O122:P122"/>
    <mergeCell ref="O123:P123"/>
    <mergeCell ref="O113:P113"/>
    <mergeCell ref="M114:N114"/>
    <mergeCell ref="O114:P114"/>
    <mergeCell ref="O115:P115"/>
    <mergeCell ref="O116:P116"/>
    <mergeCell ref="O117:P117"/>
    <mergeCell ref="M105:N105"/>
    <mergeCell ref="O105:P105"/>
    <mergeCell ref="M106:N106"/>
    <mergeCell ref="O106:P106"/>
    <mergeCell ref="O109:P109"/>
    <mergeCell ref="G110:G118"/>
    <mergeCell ref="I110:I116"/>
    <mergeCell ref="O110:P110"/>
    <mergeCell ref="O111:P111"/>
    <mergeCell ref="O112:P112"/>
    <mergeCell ref="M99:N99"/>
    <mergeCell ref="M100:N100"/>
    <mergeCell ref="M101:N101"/>
    <mergeCell ref="M102:N102"/>
    <mergeCell ref="M103:N103"/>
    <mergeCell ref="C104:G104"/>
    <mergeCell ref="M93:N93"/>
    <mergeCell ref="M94:N94"/>
    <mergeCell ref="M95:N95"/>
    <mergeCell ref="M96:N96"/>
    <mergeCell ref="M97:N97"/>
    <mergeCell ref="M98:N98"/>
    <mergeCell ref="M85:N85"/>
    <mergeCell ref="C86:C103"/>
    <mergeCell ref="M86:N86"/>
    <mergeCell ref="M87:N87"/>
    <mergeCell ref="O87:P87"/>
    <mergeCell ref="M88:N88"/>
    <mergeCell ref="M89:N89"/>
    <mergeCell ref="M90:N90"/>
    <mergeCell ref="M91:N91"/>
    <mergeCell ref="M92:N92"/>
    <mergeCell ref="M81:N81"/>
    <mergeCell ref="O81:P81"/>
    <mergeCell ref="M82:N82"/>
    <mergeCell ref="M83:N83"/>
    <mergeCell ref="O83:P83"/>
    <mergeCell ref="M84:N84"/>
    <mergeCell ref="M77:N77"/>
    <mergeCell ref="O77:P77"/>
    <mergeCell ref="M78:N78"/>
    <mergeCell ref="M79:N79"/>
    <mergeCell ref="O79:P79"/>
    <mergeCell ref="M80:N80"/>
    <mergeCell ref="M73:N73"/>
    <mergeCell ref="O73:P73"/>
    <mergeCell ref="M74:N74"/>
    <mergeCell ref="M75:N75"/>
    <mergeCell ref="O75:P75"/>
    <mergeCell ref="M76:N76"/>
    <mergeCell ref="T66:V66"/>
    <mergeCell ref="X66:X67"/>
    <mergeCell ref="M67:N67"/>
    <mergeCell ref="B68:B135"/>
    <mergeCell ref="C68:C85"/>
    <mergeCell ref="M68:N68"/>
    <mergeCell ref="M69:N69"/>
    <mergeCell ref="M70:N70"/>
    <mergeCell ref="M71:N71"/>
    <mergeCell ref="M72:N72"/>
    <mergeCell ref="J65:N65"/>
    <mergeCell ref="B66:G67"/>
    <mergeCell ref="H66:J67"/>
    <mergeCell ref="K66:N66"/>
    <mergeCell ref="O66:P67"/>
    <mergeCell ref="Q66:Q67"/>
    <mergeCell ref="E55:F55"/>
    <mergeCell ref="H55:I55"/>
    <mergeCell ref="E57:G57"/>
    <mergeCell ref="E59:G59"/>
    <mergeCell ref="E61:G61"/>
    <mergeCell ref="B65:G65"/>
    <mergeCell ref="H65:I65"/>
    <mergeCell ref="O50:O51"/>
    <mergeCell ref="P50:P51"/>
    <mergeCell ref="R50:R51"/>
    <mergeCell ref="B52:E52"/>
    <mergeCell ref="F52:G52"/>
    <mergeCell ref="B54:P54"/>
    <mergeCell ref="B46:E46"/>
    <mergeCell ref="F46:G46"/>
    <mergeCell ref="J46:N48"/>
    <mergeCell ref="B48:E48"/>
    <mergeCell ref="F48:G48"/>
    <mergeCell ref="B50:C50"/>
    <mergeCell ref="D50:E50"/>
    <mergeCell ref="F50:G50"/>
    <mergeCell ref="L50:N51"/>
    <mergeCell ref="B40:E40"/>
    <mergeCell ref="F40:G40"/>
    <mergeCell ref="B42:E42"/>
    <mergeCell ref="F42:G42"/>
    <mergeCell ref="J43:P44"/>
    <mergeCell ref="B44:E44"/>
    <mergeCell ref="F44:G44"/>
    <mergeCell ref="B35:I35"/>
    <mergeCell ref="J35:P35"/>
    <mergeCell ref="B36:E36"/>
    <mergeCell ref="F36:G36"/>
    <mergeCell ref="B38:E38"/>
    <mergeCell ref="F38:G38"/>
    <mergeCell ref="J38:K38"/>
    <mergeCell ref="M38:N38"/>
    <mergeCell ref="O38:P38"/>
    <mergeCell ref="B31:D31"/>
    <mergeCell ref="E31:F31"/>
    <mergeCell ref="H31:I31"/>
    <mergeCell ref="J31:L31"/>
    <mergeCell ref="M31:O31"/>
    <mergeCell ref="B33:D33"/>
    <mergeCell ref="E33:F33"/>
    <mergeCell ref="H33:I33"/>
    <mergeCell ref="J33:L33"/>
    <mergeCell ref="M33:O33"/>
    <mergeCell ref="H27:I27"/>
    <mergeCell ref="B29:D29"/>
    <mergeCell ref="E29:F29"/>
    <mergeCell ref="H29:I29"/>
    <mergeCell ref="J29:L29"/>
    <mergeCell ref="M29:O29"/>
    <mergeCell ref="B20:P20"/>
    <mergeCell ref="B21:C21"/>
    <mergeCell ref="E21:F21"/>
    <mergeCell ref="H21:I21"/>
    <mergeCell ref="B26:D27"/>
    <mergeCell ref="E26:F26"/>
    <mergeCell ref="H26:I26"/>
    <mergeCell ref="J26:L27"/>
    <mergeCell ref="M26:O27"/>
    <mergeCell ref="E27:F27"/>
    <mergeCell ref="M16:N18"/>
    <mergeCell ref="O16:P18"/>
    <mergeCell ref="B17:D17"/>
    <mergeCell ref="E17:F17"/>
    <mergeCell ref="G17:J17"/>
    <mergeCell ref="B18:D18"/>
    <mergeCell ref="E18:F18"/>
    <mergeCell ref="G18:J18"/>
    <mergeCell ref="K18:L18"/>
    <mergeCell ref="E13:F13"/>
    <mergeCell ref="G13:J13"/>
    <mergeCell ref="B14:D16"/>
    <mergeCell ref="E14:F16"/>
    <mergeCell ref="G14:J14"/>
    <mergeCell ref="K14:L14"/>
    <mergeCell ref="G15:J15"/>
    <mergeCell ref="G16:J16"/>
    <mergeCell ref="K16:L16"/>
    <mergeCell ref="B10:D12"/>
    <mergeCell ref="E10:F12"/>
    <mergeCell ref="G10:J10"/>
    <mergeCell ref="K10:L10"/>
    <mergeCell ref="M10:N13"/>
    <mergeCell ref="O10:P12"/>
    <mergeCell ref="G11:J11"/>
    <mergeCell ref="G12:J12"/>
    <mergeCell ref="K12:L12"/>
    <mergeCell ref="B13:D13"/>
    <mergeCell ref="F2:P2"/>
    <mergeCell ref="G6:H6"/>
    <mergeCell ref="I6:L6"/>
    <mergeCell ref="B9:F9"/>
    <mergeCell ref="G9:L9"/>
    <mergeCell ref="M9:P9"/>
  </mergeCells>
  <conditionalFormatting sqref="O205:P205 O203:P203 O184:P184 O174:P174 O145:P145 O142:P143 O140:P140 O138:P138 O136:P136 O134:P134 O126:P126 O68:P68 O100:P100 O147:P148 O150:P152 O154:P158 O160:P164 O166:P168 O170:P172">
    <cfRule type="cellIs" dxfId="59" priority="20" operator="equal">
      <formula>0</formula>
    </cfRule>
  </conditionalFormatting>
  <conditionalFormatting sqref="M68:N68 M106:N106 M130:N130 M134:N134 M136:N136 M140:N140 M142:N143 M145:N145 M172:N172 M174:N174 M184:N184 M188:N188 M194:N194 M198:N198 M200:N200 M203:N203 M132:N132">
    <cfRule type="cellIs" dxfId="58" priority="19" operator="equal">
      <formula>0</formula>
    </cfRule>
  </conditionalFormatting>
  <conditionalFormatting sqref="O128:P128">
    <cfRule type="cellIs" dxfId="57" priority="18" operator="equal">
      <formula>0</formula>
    </cfRule>
  </conditionalFormatting>
  <conditionalFormatting sqref="M192:N192">
    <cfRule type="cellIs" dxfId="56" priority="17" operator="equal">
      <formula>0</formula>
    </cfRule>
  </conditionalFormatting>
  <conditionalFormatting sqref="O70:P70 O72:P72 O74:P74 O76:P76 O78:P78 O80:P80 O82:P82">
    <cfRule type="cellIs" dxfId="55" priority="16" operator="equal">
      <formula>0</formula>
    </cfRule>
  </conditionalFormatting>
  <conditionalFormatting sqref="M70:N70 M72:N72 M74:N74 M76:N76 M78:N78 M80:N80 M82:N84">
    <cfRule type="cellIs" dxfId="54" priority="15" operator="equal">
      <formula>0</formula>
    </cfRule>
  </conditionalFormatting>
  <conditionalFormatting sqref="O84:P84">
    <cfRule type="cellIs" dxfId="53" priority="14" operator="equal">
      <formula>0</formula>
    </cfRule>
  </conditionalFormatting>
  <conditionalFormatting sqref="O102:P102">
    <cfRule type="cellIs" dxfId="52" priority="13" operator="equal">
      <formula>0</formula>
    </cfRule>
  </conditionalFormatting>
  <conditionalFormatting sqref="O88:P88">
    <cfRule type="cellIs" dxfId="51" priority="12" operator="equal">
      <formula>0</formula>
    </cfRule>
  </conditionalFormatting>
  <conditionalFormatting sqref="O90:P90">
    <cfRule type="cellIs" dxfId="50" priority="11" operator="equal">
      <formula>0</formula>
    </cfRule>
  </conditionalFormatting>
  <conditionalFormatting sqref="O92:P92">
    <cfRule type="cellIs" dxfId="49" priority="10" operator="equal">
      <formula>0</formula>
    </cfRule>
  </conditionalFormatting>
  <conditionalFormatting sqref="O94:P94">
    <cfRule type="cellIs" dxfId="48" priority="9" operator="equal">
      <formula>0</formula>
    </cfRule>
  </conditionalFormatting>
  <conditionalFormatting sqref="O96:P96">
    <cfRule type="cellIs" dxfId="47" priority="8" operator="equal">
      <formula>0</formula>
    </cfRule>
  </conditionalFormatting>
  <conditionalFormatting sqref="O98:P98">
    <cfRule type="cellIs" dxfId="46" priority="7" operator="equal">
      <formula>0</formula>
    </cfRule>
  </conditionalFormatting>
  <conditionalFormatting sqref="M86:N86">
    <cfRule type="cellIs" dxfId="45" priority="5" operator="equal">
      <formula>0</formula>
    </cfRule>
  </conditionalFormatting>
  <conditionalFormatting sqref="O86:P86">
    <cfRule type="cellIs" dxfId="44" priority="6" operator="equal">
      <formula>0</formula>
    </cfRule>
  </conditionalFormatting>
  <conditionalFormatting sqref="M108:N108">
    <cfRule type="cellIs" dxfId="43" priority="4" operator="equal">
      <formula>0</formula>
    </cfRule>
  </conditionalFormatting>
  <conditionalFormatting sqref="M122:N122 M120:N120">
    <cfRule type="cellIs" dxfId="42" priority="3" operator="equal">
      <formula>0</formula>
    </cfRule>
  </conditionalFormatting>
  <conditionalFormatting sqref="M124:N124">
    <cfRule type="cellIs" dxfId="41" priority="2" operator="equal">
      <formula>0</formula>
    </cfRule>
  </conditionalFormatting>
  <conditionalFormatting sqref="M88:N88 M90:N90 M92:N92 M94:N94 M96:N96 M98:N98 M100:N102">
    <cfRule type="cellIs" dxfId="40" priority="1" operator="equal">
      <formula>0</formula>
    </cfRule>
  </conditionalFormatting>
  <dataValidations count="1">
    <dataValidation type="list" allowBlank="1" showInputMessage="1" showErrorMessage="1" sqref="L317:L318 L321:L322 L346:L347 J176 H198 H200 H203 H205">
      <formula1>Oui_Non</formula1>
    </dataValidation>
  </dataValidations>
  <pageMargins left="0.23622047244094491" right="0.23622047244094491" top="0.74803149606299213" bottom="0.74803149606299213" header="0.31496062992125984" footer="0.31496062992125984"/>
  <pageSetup paperSize="8" scale="84" fitToHeight="0" orientation="portrait" r:id="rId1"/>
  <rowBreaks count="3" manualBreakCount="3">
    <brk id="64" min="1" max="15" man="1"/>
    <brk id="206" min="1" max="15" man="1"/>
    <brk id="285" min="1" max="15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ThisWorkbook.rotation">
                <anchor moveWithCells="1" sizeWithCells="1">
                  <from>
                    <xdr:col>16</xdr:col>
                    <xdr:colOff>666750</xdr:colOff>
                    <xdr:row>55</xdr:row>
                    <xdr:rowOff>19050</xdr:rowOff>
                  </from>
                  <to>
                    <xdr:col>18</xdr:col>
                    <xdr:colOff>66675</xdr:colOff>
                    <xdr:row>56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FN375"/>
  <sheetViews>
    <sheetView view="pageBreakPreview" topLeftCell="A38" zoomScaleNormal="100" zoomScaleSheetLayoutView="100" workbookViewId="0">
      <selection activeCell="E10" sqref="E10:F12"/>
    </sheetView>
  </sheetViews>
  <sheetFormatPr baseColWidth="10" defaultRowHeight="15" x14ac:dyDescent="0.25"/>
  <cols>
    <col min="1" max="1" width="5.140625" style="28" customWidth="1"/>
    <col min="2" max="2" width="8.85546875" style="4" customWidth="1"/>
    <col min="3" max="3" width="11.42578125" style="4"/>
    <col min="4" max="4" width="7.42578125" style="4" customWidth="1"/>
    <col min="5" max="6" width="11.42578125" style="4"/>
    <col min="7" max="7" width="9.7109375" style="4" customWidth="1"/>
    <col min="8" max="8" width="12.5703125" style="4" customWidth="1"/>
    <col min="9" max="9" width="12.85546875" style="4" customWidth="1"/>
    <col min="10" max="10" width="13.28515625" style="4" customWidth="1"/>
    <col min="11" max="11" width="11.42578125" style="4" customWidth="1"/>
    <col min="12" max="12" width="5.85546875" style="4" customWidth="1"/>
    <col min="13" max="13" width="9.85546875" style="4" customWidth="1"/>
    <col min="14" max="14" width="10.5703125" style="4" customWidth="1"/>
    <col min="15" max="15" width="15.5703125" style="4" customWidth="1"/>
    <col min="16" max="16" width="16.7109375" style="4" customWidth="1"/>
    <col min="17" max="17" width="16.140625" style="4" customWidth="1"/>
    <col min="18" max="18" width="14.140625" style="4" customWidth="1"/>
    <col min="19" max="19" width="11.42578125" style="4"/>
    <col min="20" max="20" width="42.5703125" style="4" customWidth="1"/>
    <col min="21" max="21" width="12.7109375" style="4" customWidth="1"/>
    <col min="22" max="22" width="12.85546875" style="4" customWidth="1"/>
    <col min="23" max="27" width="11.42578125" style="4"/>
    <col min="28" max="31" width="17.140625" style="4" customWidth="1"/>
    <col min="32" max="16384" width="11.42578125" style="4"/>
  </cols>
  <sheetData>
    <row r="1" spans="2:170" x14ac:dyDescent="0.25"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</row>
    <row r="2" spans="2:170" ht="18.75" x14ac:dyDescent="0.25">
      <c r="C2" s="630"/>
      <c r="D2" s="630"/>
      <c r="E2" s="630"/>
      <c r="F2" s="1075" t="s">
        <v>259</v>
      </c>
      <c r="G2" s="1075"/>
      <c r="H2" s="1075"/>
      <c r="I2" s="1075"/>
      <c r="J2" s="1075"/>
      <c r="K2" s="1075"/>
      <c r="L2" s="1075"/>
      <c r="M2" s="1075"/>
      <c r="N2" s="1075"/>
      <c r="O2" s="1075"/>
      <c r="P2" s="1075"/>
    </row>
    <row r="3" spans="2:170" x14ac:dyDescent="0.25">
      <c r="C3" s="630"/>
      <c r="D3" s="630"/>
      <c r="E3" s="630"/>
      <c r="F3" s="630"/>
      <c r="G3" s="630"/>
      <c r="H3" s="630"/>
      <c r="I3" s="630"/>
      <c r="J3" s="630"/>
      <c r="K3" s="630"/>
      <c r="L3" s="630"/>
      <c r="M3" s="630"/>
      <c r="N3" s="630"/>
      <c r="O3" s="630"/>
      <c r="P3" s="630"/>
    </row>
    <row r="4" spans="2:170" x14ac:dyDescent="0.25">
      <c r="C4" s="630"/>
      <c r="D4" s="630"/>
      <c r="E4" s="630"/>
      <c r="F4" s="630"/>
      <c r="G4" s="630"/>
      <c r="H4" s="630"/>
      <c r="I4" s="630"/>
      <c r="J4" s="630"/>
      <c r="K4" s="630"/>
      <c r="L4" s="630"/>
      <c r="M4" s="630"/>
      <c r="N4" s="630"/>
      <c r="O4" s="630"/>
      <c r="P4" s="630"/>
    </row>
    <row r="5" spans="2:170" x14ac:dyDescent="0.25">
      <c r="C5" s="630"/>
      <c r="D5" s="630"/>
      <c r="E5" s="630"/>
      <c r="F5" s="630"/>
      <c r="G5" s="630"/>
      <c r="H5" s="630"/>
      <c r="I5" s="630"/>
      <c r="J5" s="630"/>
      <c r="K5" s="630"/>
      <c r="L5" s="630"/>
      <c r="M5" s="630"/>
      <c r="N5" s="630"/>
      <c r="O5" s="630"/>
      <c r="P5" s="630"/>
    </row>
    <row r="6" spans="2:170" ht="20.25" customHeight="1" x14ac:dyDescent="0.25">
      <c r="C6" s="630"/>
      <c r="D6" s="630"/>
      <c r="E6" s="630"/>
      <c r="F6" s="630"/>
      <c r="G6" s="1094" t="s">
        <v>539</v>
      </c>
      <c r="H6" s="1094"/>
      <c r="I6" s="1155" t="s">
        <v>540</v>
      </c>
      <c r="J6" s="1155"/>
      <c r="K6" s="1155"/>
      <c r="L6" s="1155"/>
      <c r="M6" s="630"/>
      <c r="N6" s="630"/>
      <c r="O6" s="630"/>
      <c r="P6" s="630"/>
    </row>
    <row r="7" spans="2:170" x14ac:dyDescent="0.25">
      <c r="C7" s="630"/>
      <c r="D7" s="630"/>
      <c r="E7" s="630"/>
      <c r="F7" s="630"/>
      <c r="G7" s="630"/>
      <c r="H7" s="630"/>
      <c r="I7" s="630"/>
      <c r="J7" s="630"/>
      <c r="K7" s="630"/>
      <c r="L7" s="630"/>
      <c r="M7" s="630"/>
      <c r="N7" s="630"/>
      <c r="O7" s="630"/>
      <c r="P7" s="630"/>
    </row>
    <row r="8" spans="2:170" ht="15.75" thickBot="1" x14ac:dyDescent="0.3">
      <c r="C8" s="630"/>
      <c r="D8" s="630"/>
      <c r="E8" s="630"/>
      <c r="F8" s="630"/>
      <c r="G8" s="630"/>
      <c r="H8" s="630"/>
      <c r="I8" s="630"/>
      <c r="J8" s="630"/>
      <c r="K8" s="630"/>
      <c r="L8" s="630"/>
      <c r="M8" s="630"/>
      <c r="N8" s="630"/>
      <c r="O8" s="630"/>
      <c r="P8" s="630"/>
      <c r="FN8" s="4" t="s">
        <v>258</v>
      </c>
    </row>
    <row r="9" spans="2:170" ht="31.5" customHeight="1" thickBot="1" x14ac:dyDescent="0.3">
      <c r="B9" s="1058" t="s">
        <v>0</v>
      </c>
      <c r="C9" s="1059"/>
      <c r="D9" s="1059"/>
      <c r="E9" s="1059"/>
      <c r="F9" s="1060"/>
      <c r="G9" s="1058" t="s">
        <v>1</v>
      </c>
      <c r="H9" s="1059"/>
      <c r="I9" s="1059"/>
      <c r="J9" s="1059"/>
      <c r="K9" s="1059"/>
      <c r="L9" s="1060"/>
      <c r="M9" s="1058" t="s">
        <v>2</v>
      </c>
      <c r="N9" s="1059"/>
      <c r="O9" s="1059"/>
      <c r="P9" s="1060"/>
    </row>
    <row r="10" spans="2:170" ht="15" customHeight="1" x14ac:dyDescent="0.25">
      <c r="B10" s="976" t="s">
        <v>342</v>
      </c>
      <c r="C10" s="977"/>
      <c r="D10" s="977"/>
      <c r="E10" s="952" t="s">
        <v>537</v>
      </c>
      <c r="F10" s="953"/>
      <c r="G10" s="960" t="s">
        <v>265</v>
      </c>
      <c r="H10" s="961"/>
      <c r="I10" s="961"/>
      <c r="J10" s="961"/>
      <c r="K10" s="1078">
        <v>1</v>
      </c>
      <c r="L10" s="1079"/>
      <c r="M10" s="976" t="s">
        <v>69</v>
      </c>
      <c r="N10" s="977"/>
      <c r="O10" s="978">
        <f>O212</f>
        <v>7.6</v>
      </c>
      <c r="P10" s="979"/>
    </row>
    <row r="11" spans="2:170" ht="5.25" customHeight="1" x14ac:dyDescent="0.25">
      <c r="B11" s="965"/>
      <c r="C11" s="966"/>
      <c r="D11" s="966"/>
      <c r="E11" s="954"/>
      <c r="F11" s="955"/>
      <c r="G11" s="969"/>
      <c r="H11" s="970"/>
      <c r="I11" s="970"/>
      <c r="J11" s="970"/>
      <c r="K11" s="20"/>
      <c r="L11" s="21"/>
      <c r="M11" s="965"/>
      <c r="N11" s="966"/>
      <c r="O11" s="980"/>
      <c r="P11" s="981"/>
    </row>
    <row r="12" spans="2:170" ht="15" customHeight="1" x14ac:dyDescent="0.25">
      <c r="B12" s="965"/>
      <c r="C12" s="966"/>
      <c r="D12" s="966"/>
      <c r="E12" s="954"/>
      <c r="F12" s="955"/>
      <c r="G12" s="1038" t="s">
        <v>3</v>
      </c>
      <c r="H12" s="1039"/>
      <c r="I12" s="1039"/>
      <c r="J12" s="1039"/>
      <c r="K12" s="1142">
        <v>8</v>
      </c>
      <c r="L12" s="1143"/>
      <c r="M12" s="965"/>
      <c r="N12" s="966"/>
      <c r="O12" s="980"/>
      <c r="P12" s="981"/>
    </row>
    <row r="13" spans="2:170" ht="5.25" customHeight="1" x14ac:dyDescent="0.25">
      <c r="B13" s="1102"/>
      <c r="C13" s="1103"/>
      <c r="D13" s="1103"/>
      <c r="E13" s="966"/>
      <c r="F13" s="966"/>
      <c r="G13" s="969"/>
      <c r="H13" s="970"/>
      <c r="I13" s="970"/>
      <c r="J13" s="970"/>
      <c r="K13" s="20"/>
      <c r="L13" s="21"/>
      <c r="M13" s="965"/>
      <c r="N13" s="966"/>
      <c r="O13" s="329"/>
      <c r="P13" s="330"/>
    </row>
    <row r="14" spans="2:170" ht="15" customHeight="1" x14ac:dyDescent="0.25">
      <c r="B14" s="965" t="s">
        <v>473</v>
      </c>
      <c r="C14" s="966"/>
      <c r="D14" s="966"/>
      <c r="E14" s="982">
        <f ca="1">TODAY()</f>
        <v>42865</v>
      </c>
      <c r="F14" s="983"/>
      <c r="G14" s="965" t="s">
        <v>5</v>
      </c>
      <c r="H14" s="966"/>
      <c r="I14" s="966"/>
      <c r="J14" s="966"/>
      <c r="K14" s="967">
        <v>95</v>
      </c>
      <c r="L14" s="968"/>
      <c r="M14" s="58"/>
      <c r="N14" s="59"/>
      <c r="O14" s="59"/>
      <c r="P14" s="457"/>
    </row>
    <row r="15" spans="2:170" ht="5.25" customHeight="1" x14ac:dyDescent="0.25">
      <c r="B15" s="965"/>
      <c r="C15" s="966"/>
      <c r="D15" s="966"/>
      <c r="E15" s="984"/>
      <c r="F15" s="983"/>
      <c r="G15" s="969"/>
      <c r="H15" s="970"/>
      <c r="I15" s="970"/>
      <c r="J15" s="970"/>
      <c r="K15" s="20"/>
      <c r="L15" s="21"/>
      <c r="M15" s="114"/>
      <c r="N15" s="112"/>
      <c r="O15" s="112"/>
      <c r="P15" s="457"/>
      <c r="Q15" s="59"/>
    </row>
    <row r="16" spans="2:170" ht="15.75" x14ac:dyDescent="0.25">
      <c r="B16" s="965"/>
      <c r="C16" s="966"/>
      <c r="D16" s="966"/>
      <c r="E16" s="984"/>
      <c r="F16" s="983"/>
      <c r="G16" s="965" t="s">
        <v>161</v>
      </c>
      <c r="H16" s="966"/>
      <c r="I16" s="966"/>
      <c r="J16" s="966"/>
      <c r="K16" s="1076" t="s">
        <v>258</v>
      </c>
      <c r="L16" s="1077"/>
      <c r="M16" s="1038" t="s">
        <v>6</v>
      </c>
      <c r="N16" s="1039"/>
      <c r="O16" s="980">
        <f>O214</f>
        <v>7.5851666666666668</v>
      </c>
      <c r="P16" s="981"/>
    </row>
    <row r="17" spans="2:17" ht="5.25" customHeight="1" x14ac:dyDescent="0.25">
      <c r="B17" s="1102"/>
      <c r="C17" s="1103"/>
      <c r="D17" s="1103"/>
      <c r="E17" s="966"/>
      <c r="F17" s="966"/>
      <c r="G17" s="969"/>
      <c r="H17" s="970"/>
      <c r="I17" s="970"/>
      <c r="J17" s="970"/>
      <c r="K17" s="20"/>
      <c r="L17" s="21"/>
      <c r="M17" s="1038"/>
      <c r="N17" s="1039"/>
      <c r="O17" s="980"/>
      <c r="P17" s="981"/>
    </row>
    <row r="18" spans="2:17" ht="15.75" customHeight="1" thickBot="1" x14ac:dyDescent="0.3">
      <c r="B18" s="1112"/>
      <c r="C18" s="1113"/>
      <c r="D18" s="1113"/>
      <c r="E18" s="974"/>
      <c r="F18" s="974"/>
      <c r="G18" s="1112" t="s">
        <v>266</v>
      </c>
      <c r="H18" s="1113"/>
      <c r="I18" s="1113"/>
      <c r="J18" s="1113"/>
      <c r="K18" s="1082" t="s">
        <v>258</v>
      </c>
      <c r="L18" s="1083"/>
      <c r="M18" s="1126"/>
      <c r="N18" s="1127"/>
      <c r="O18" s="1124"/>
      <c r="P18" s="1125"/>
    </row>
    <row r="19" spans="2:17" ht="101.25" customHeight="1" thickBot="1" x14ac:dyDescent="0.3">
      <c r="C19" s="630"/>
      <c r="D19" s="630"/>
      <c r="E19" s="630"/>
      <c r="F19" s="630"/>
      <c r="G19" s="630"/>
      <c r="H19" s="630"/>
      <c r="I19" s="630"/>
      <c r="J19" s="630"/>
      <c r="K19" s="630"/>
      <c r="L19" s="630"/>
      <c r="M19" s="630"/>
      <c r="N19" s="630"/>
      <c r="O19" s="630"/>
      <c r="P19" s="630"/>
      <c r="Q19" s="6"/>
    </row>
    <row r="20" spans="2:17" ht="29.25" customHeight="1" thickBot="1" x14ac:dyDescent="0.3">
      <c r="B20" s="1144" t="s">
        <v>8</v>
      </c>
      <c r="C20" s="1145"/>
      <c r="D20" s="1145"/>
      <c r="E20" s="1145"/>
      <c r="F20" s="1145"/>
      <c r="G20" s="1145"/>
      <c r="H20" s="1145"/>
      <c r="I20" s="1145"/>
      <c r="J20" s="1145"/>
      <c r="K20" s="1145"/>
      <c r="L20" s="1145"/>
      <c r="M20" s="1145"/>
      <c r="N20" s="1145"/>
      <c r="O20" s="1145"/>
      <c r="P20" s="1146"/>
    </row>
    <row r="21" spans="2:17" x14ac:dyDescent="0.25">
      <c r="B21" s="1110"/>
      <c r="C21" s="1111"/>
      <c r="D21" s="5"/>
      <c r="E21" s="1087" t="s">
        <v>13</v>
      </c>
      <c r="F21" s="1087"/>
      <c r="G21" s="5"/>
      <c r="H21" s="1087" t="s">
        <v>12</v>
      </c>
      <c r="I21" s="1088"/>
      <c r="J21" s="650"/>
      <c r="K21" s="650"/>
      <c r="L21" s="650"/>
      <c r="M21" s="650"/>
      <c r="N21" s="650"/>
      <c r="O21" s="650"/>
      <c r="P21" s="27"/>
    </row>
    <row r="22" spans="2:17" ht="5.25" customHeight="1" x14ac:dyDescent="0.25">
      <c r="B22" s="17"/>
      <c r="C22" s="642"/>
      <c r="D22" s="642"/>
      <c r="E22" s="642"/>
      <c r="F22" s="634"/>
      <c r="G22" s="634"/>
      <c r="H22" s="630"/>
      <c r="I22" s="10"/>
      <c r="J22" s="630"/>
      <c r="K22" s="20"/>
      <c r="L22" s="20"/>
      <c r="M22" s="22"/>
      <c r="N22" s="22"/>
      <c r="O22" s="22"/>
      <c r="P22" s="7"/>
    </row>
    <row r="23" spans="2:17" ht="16.5" hidden="1" customHeight="1" x14ac:dyDescent="0.25">
      <c r="B23" s="17"/>
      <c r="C23" s="642"/>
      <c r="D23" s="642"/>
      <c r="E23" s="642"/>
      <c r="F23" s="634"/>
      <c r="G23" s="634"/>
      <c r="H23" s="630"/>
      <c r="I23" s="10"/>
      <c r="J23" s="630"/>
      <c r="K23" s="20"/>
      <c r="L23" s="20"/>
      <c r="M23" s="22"/>
      <c r="N23" s="22"/>
      <c r="O23" s="22"/>
      <c r="P23" s="7"/>
    </row>
    <row r="24" spans="2:17" ht="16.5" hidden="1" customHeight="1" x14ac:dyDescent="0.25">
      <c r="B24" s="17"/>
      <c r="C24" s="642"/>
      <c r="D24" s="642"/>
      <c r="E24" s="642"/>
      <c r="F24" s="634"/>
      <c r="G24" s="634"/>
      <c r="H24" s="630"/>
      <c r="I24" s="10"/>
      <c r="J24" s="630"/>
      <c r="K24" s="20"/>
      <c r="L24" s="20"/>
      <c r="M24" s="22"/>
      <c r="N24" s="22"/>
      <c r="O24" s="22"/>
      <c r="P24" s="7"/>
    </row>
    <row r="25" spans="2:17" ht="16.5" hidden="1" customHeight="1" x14ac:dyDescent="0.25">
      <c r="B25" s="17"/>
      <c r="C25" s="642"/>
      <c r="D25" s="642"/>
      <c r="E25" s="642"/>
      <c r="F25" s="634"/>
      <c r="G25" s="634"/>
      <c r="H25" s="630"/>
      <c r="I25" s="10"/>
      <c r="J25" s="630"/>
      <c r="K25" s="20"/>
      <c r="L25" s="20"/>
      <c r="M25" s="22"/>
      <c r="N25" s="22"/>
      <c r="O25" s="22"/>
      <c r="P25" s="7"/>
    </row>
    <row r="26" spans="2:17" ht="17.25" customHeight="1" x14ac:dyDescent="0.25">
      <c r="B26" s="1099" t="s">
        <v>11</v>
      </c>
      <c r="C26" s="1093"/>
      <c r="D26" s="1093"/>
      <c r="E26" s="1084">
        <f>H68+H70+H72+H74+H76+H78+H80+H82+H84+H86+H88+H90+H92+H94+H96+H98+H100+H102</f>
        <v>500</v>
      </c>
      <c r="F26" s="1084"/>
      <c r="G26" s="1"/>
      <c r="H26" s="1089">
        <f>IF(H59&gt;0,E26/H59,0)</f>
        <v>26.315789473684209</v>
      </c>
      <c r="I26" s="1090"/>
      <c r="J26" s="1099" t="s">
        <v>17</v>
      </c>
      <c r="K26" s="1093"/>
      <c r="L26" s="1093"/>
      <c r="M26" s="1098">
        <f>H59</f>
        <v>19</v>
      </c>
      <c r="N26" s="1098"/>
      <c r="O26" s="1098"/>
      <c r="P26" s="7"/>
    </row>
    <row r="27" spans="2:17" ht="17.25" customHeight="1" x14ac:dyDescent="0.25">
      <c r="B27" s="1099"/>
      <c r="C27" s="1093"/>
      <c r="D27" s="1093"/>
      <c r="E27" s="1095">
        <f>I68+I70+I72+I74+I76+I78+I80+I82+I84+I86+I88+I90+I92+I94+I96+I98+I100+I102</f>
        <v>1500</v>
      </c>
      <c r="F27" s="1095"/>
      <c r="G27" s="1"/>
      <c r="H27" s="1096">
        <f>IF(H59&gt;0,E27/H59,0)</f>
        <v>78.94736842105263</v>
      </c>
      <c r="I27" s="1097"/>
      <c r="J27" s="1099"/>
      <c r="K27" s="1093"/>
      <c r="L27" s="1093"/>
      <c r="M27" s="1098"/>
      <c r="N27" s="1098"/>
      <c r="O27" s="1098"/>
      <c r="P27" s="7"/>
    </row>
    <row r="28" spans="2:17" ht="5.25" customHeight="1" x14ac:dyDescent="0.25">
      <c r="B28" s="17"/>
      <c r="C28" s="642"/>
      <c r="D28" s="642"/>
      <c r="E28" s="642"/>
      <c r="F28" s="634"/>
      <c r="G28" s="634"/>
      <c r="H28" s="630"/>
      <c r="I28" s="10"/>
      <c r="J28" s="630"/>
      <c r="K28" s="20"/>
      <c r="L28" s="20"/>
      <c r="M28" s="22"/>
      <c r="N28" s="22"/>
      <c r="O28" s="22"/>
      <c r="P28" s="7"/>
    </row>
    <row r="29" spans="2:17" ht="17.25" x14ac:dyDescent="0.3">
      <c r="B29" s="1179" t="s">
        <v>10</v>
      </c>
      <c r="C29" s="1180"/>
      <c r="D29" s="1180"/>
      <c r="E29" s="1085">
        <f>H128+H126+H140</f>
        <v>0</v>
      </c>
      <c r="F29" s="1085"/>
      <c r="G29" s="6"/>
      <c r="H29" s="1091">
        <f>(E29/H59)</f>
        <v>0</v>
      </c>
      <c r="I29" s="1092"/>
      <c r="J29" s="1093" t="s">
        <v>15</v>
      </c>
      <c r="K29" s="1093"/>
      <c r="L29" s="1093"/>
      <c r="M29" s="973">
        <f>IF(I285&gt;0,K285/I285,0)</f>
        <v>5.4609176165966717</v>
      </c>
      <c r="N29" s="973"/>
      <c r="O29" s="973"/>
      <c r="P29" s="7"/>
    </row>
    <row r="30" spans="2:17" ht="5.25" customHeight="1" x14ac:dyDescent="0.25">
      <c r="B30" s="17"/>
      <c r="C30" s="642"/>
      <c r="D30" s="642"/>
      <c r="E30" s="642"/>
      <c r="F30" s="634"/>
      <c r="G30" s="634"/>
      <c r="H30" s="630"/>
      <c r="I30" s="10"/>
      <c r="J30" s="630"/>
      <c r="K30" s="20"/>
      <c r="L30" s="20"/>
      <c r="M30" s="22"/>
      <c r="N30" s="22"/>
      <c r="O30" s="22"/>
      <c r="P30" s="7"/>
    </row>
    <row r="31" spans="2:17" ht="17.25" x14ac:dyDescent="0.3">
      <c r="B31" s="1179" t="s">
        <v>9</v>
      </c>
      <c r="C31" s="1180"/>
      <c r="D31" s="1180"/>
      <c r="E31" s="1085">
        <f>H143+H147+H145</f>
        <v>0</v>
      </c>
      <c r="F31" s="1085"/>
      <c r="G31" s="6"/>
      <c r="H31" s="1091">
        <f>IF(H59&gt;0,E31/H59,0)</f>
        <v>0</v>
      </c>
      <c r="I31" s="1092"/>
      <c r="J31" s="1093" t="s">
        <v>16</v>
      </c>
      <c r="K31" s="1093"/>
      <c r="L31" s="1093"/>
      <c r="M31" s="962">
        <f>I352</f>
        <v>17</v>
      </c>
      <c r="N31" s="962"/>
      <c r="O31" s="962"/>
      <c r="P31" s="7"/>
    </row>
    <row r="32" spans="2:17" ht="5.25" customHeight="1" x14ac:dyDescent="0.25">
      <c r="B32" s="17"/>
      <c r="C32" s="642"/>
      <c r="D32" s="642"/>
      <c r="E32" s="642"/>
      <c r="F32" s="634"/>
      <c r="G32" s="634"/>
      <c r="H32" s="630"/>
      <c r="I32" s="10"/>
      <c r="J32" s="630"/>
      <c r="K32" s="20"/>
      <c r="L32" s="20"/>
      <c r="M32" s="22"/>
      <c r="N32" s="22"/>
      <c r="O32" s="22"/>
      <c r="P32" s="7"/>
    </row>
    <row r="33" spans="2:16" ht="18" thickBot="1" x14ac:dyDescent="0.35">
      <c r="B33" s="1177" t="s">
        <v>162</v>
      </c>
      <c r="C33" s="1178"/>
      <c r="D33" s="1178"/>
      <c r="E33" s="1086">
        <f>H150+H154+H160+H166</f>
        <v>1000</v>
      </c>
      <c r="F33" s="1086"/>
      <c r="G33" s="8"/>
      <c r="H33" s="1080">
        <f>IF(H59&gt;0,E33/H59,0)</f>
        <v>52.631578947368418</v>
      </c>
      <c r="I33" s="1081"/>
      <c r="J33" s="964" t="s">
        <v>14</v>
      </c>
      <c r="K33" s="964"/>
      <c r="L33" s="964"/>
      <c r="M33" s="963">
        <f>N352</f>
        <v>2971.6</v>
      </c>
      <c r="N33" s="963"/>
      <c r="O33" s="963"/>
      <c r="P33" s="9"/>
    </row>
    <row r="34" spans="2:16" ht="101.25" customHeight="1" thickBot="1" x14ac:dyDescent="0.3">
      <c r="C34" s="630"/>
      <c r="D34" s="630"/>
      <c r="E34" s="630"/>
      <c r="F34" s="630"/>
      <c r="G34" s="630"/>
      <c r="H34" s="630"/>
      <c r="I34" s="630"/>
      <c r="J34" s="630"/>
      <c r="K34" s="630"/>
      <c r="L34" s="630"/>
      <c r="M34" s="630"/>
      <c r="N34" s="630"/>
      <c r="O34" s="630"/>
      <c r="P34" s="630"/>
    </row>
    <row r="35" spans="2:16" ht="41.25" customHeight="1" thickBot="1" x14ac:dyDescent="0.3">
      <c r="B35" s="1106" t="s">
        <v>20</v>
      </c>
      <c r="C35" s="1107"/>
      <c r="D35" s="1107"/>
      <c r="E35" s="1107"/>
      <c r="F35" s="1107"/>
      <c r="G35" s="1107"/>
      <c r="H35" s="1107"/>
      <c r="I35" s="1108"/>
      <c r="J35" s="1144" t="s">
        <v>31</v>
      </c>
      <c r="K35" s="1145"/>
      <c r="L35" s="1145"/>
      <c r="M35" s="1145"/>
      <c r="N35" s="1145"/>
      <c r="O35" s="1145"/>
      <c r="P35" s="1146"/>
    </row>
    <row r="36" spans="2:16" ht="16.5" customHeight="1" x14ac:dyDescent="0.25">
      <c r="B36" s="1104" t="s">
        <v>23</v>
      </c>
      <c r="C36" s="1105"/>
      <c r="D36" s="1105"/>
      <c r="E36" s="1105"/>
      <c r="F36" s="1109">
        <f>IF(H59&gt;0,O229/(60*H59*K10),0)</f>
        <v>5.208333333333333</v>
      </c>
      <c r="G36" s="1109"/>
      <c r="H36" s="15" t="s">
        <v>21</v>
      </c>
      <c r="I36" s="93">
        <f>IF(F36&gt;0,F36/($K$12),0)</f>
        <v>0.65104166666666663</v>
      </c>
      <c r="J36" s="54"/>
      <c r="K36" s="54"/>
      <c r="L36" s="54"/>
      <c r="M36" s="54"/>
      <c r="N36" s="54"/>
      <c r="O36" s="54"/>
      <c r="P36" s="67"/>
    </row>
    <row r="37" spans="2:16" ht="6" customHeight="1" x14ac:dyDescent="0.25">
      <c r="B37" s="17"/>
      <c r="C37" s="12"/>
      <c r="D37" s="12"/>
      <c r="E37" s="12"/>
      <c r="F37" s="13"/>
      <c r="G37" s="13"/>
      <c r="H37" s="11"/>
      <c r="I37" s="94"/>
      <c r="J37" s="30"/>
      <c r="K37" s="47"/>
      <c r="L37" s="47"/>
      <c r="M37" s="47"/>
      <c r="N37" s="47"/>
      <c r="O37" s="47"/>
      <c r="P37" s="71"/>
    </row>
    <row r="38" spans="2:16" ht="16.5" customHeight="1" x14ac:dyDescent="0.25">
      <c r="B38" s="971" t="s">
        <v>24</v>
      </c>
      <c r="C38" s="972"/>
      <c r="D38" s="972"/>
      <c r="E38" s="972"/>
      <c r="F38" s="975">
        <f>IF(H59&gt;0,O238/(60*H59*K10),0)</f>
        <v>0</v>
      </c>
      <c r="G38" s="975"/>
      <c r="H38" s="11" t="s">
        <v>21</v>
      </c>
      <c r="I38" s="94">
        <f t="shared" ref="I38:I48" si="0">IF(F38&gt;0,F38/($K$12),0)</f>
        <v>0</v>
      </c>
      <c r="J38" s="1163" t="s">
        <v>33</v>
      </c>
      <c r="K38" s="1163"/>
      <c r="L38" s="282">
        <f>H59</f>
        <v>19</v>
      </c>
      <c r="M38" s="1039" t="s">
        <v>325</v>
      </c>
      <c r="N38" s="1039"/>
      <c r="O38" s="954" t="str">
        <f>E10</f>
        <v>R+2</v>
      </c>
      <c r="P38" s="955"/>
    </row>
    <row r="39" spans="2:16" ht="6" customHeight="1" x14ac:dyDescent="0.25">
      <c r="B39" s="17"/>
      <c r="C39" s="12"/>
      <c r="D39" s="12"/>
      <c r="E39" s="12"/>
      <c r="F39" s="13"/>
      <c r="G39" s="13"/>
      <c r="H39" s="11"/>
      <c r="I39" s="94"/>
      <c r="J39" s="30"/>
      <c r="K39" s="30"/>
      <c r="L39" s="1"/>
      <c r="M39" s="1"/>
      <c r="N39" s="1"/>
      <c r="O39" s="3"/>
      <c r="P39" s="71"/>
    </row>
    <row r="40" spans="2:16" ht="16.5" customHeight="1" x14ac:dyDescent="0.25">
      <c r="B40" s="971" t="s">
        <v>25</v>
      </c>
      <c r="C40" s="972"/>
      <c r="D40" s="972"/>
      <c r="E40" s="972"/>
      <c r="F40" s="975">
        <f>IF(H59&gt;0,O257/(60*H59*K10),0)</f>
        <v>1.3134999999999999</v>
      </c>
      <c r="G40" s="975"/>
      <c r="H40" s="11" t="s">
        <v>21</v>
      </c>
      <c r="I40" s="94">
        <f t="shared" si="0"/>
        <v>0.16418749999999999</v>
      </c>
      <c r="J40" s="91"/>
      <c r="K40" s="14"/>
      <c r="L40" s="1"/>
      <c r="M40" s="1"/>
      <c r="N40" s="1"/>
      <c r="O40" s="3"/>
      <c r="P40" s="16"/>
    </row>
    <row r="41" spans="2:16" ht="6" customHeight="1" x14ac:dyDescent="0.25">
      <c r="B41" s="17"/>
      <c r="C41" s="12"/>
      <c r="D41" s="12"/>
      <c r="E41" s="12"/>
      <c r="F41" s="13"/>
      <c r="G41" s="13"/>
      <c r="H41" s="11"/>
      <c r="I41" s="94"/>
      <c r="J41" s="30"/>
      <c r="K41" s="29"/>
      <c r="L41" s="1"/>
      <c r="M41" s="1"/>
      <c r="N41" s="1"/>
      <c r="O41" s="3"/>
      <c r="P41" s="71"/>
    </row>
    <row r="42" spans="2:16" ht="16.5" customHeight="1" thickBot="1" x14ac:dyDescent="0.3">
      <c r="B42" s="971" t="s">
        <v>26</v>
      </c>
      <c r="C42" s="972"/>
      <c r="D42" s="972"/>
      <c r="E42" s="972"/>
      <c r="F42" s="975">
        <f>IF(H59&gt;0,O264/(60*H59*K10),0)</f>
        <v>0</v>
      </c>
      <c r="G42" s="975"/>
      <c r="H42" s="11" t="s">
        <v>21</v>
      </c>
      <c r="I42" s="94">
        <f t="shared" si="0"/>
        <v>0</v>
      </c>
      <c r="J42" s="92"/>
      <c r="K42" s="23"/>
      <c r="L42" s="24"/>
      <c r="M42" s="24"/>
      <c r="N42" s="24"/>
      <c r="O42" s="25"/>
      <c r="P42" s="26"/>
    </row>
    <row r="43" spans="2:16" ht="6" customHeight="1" x14ac:dyDescent="0.25">
      <c r="B43" s="17"/>
      <c r="C43" s="12"/>
      <c r="D43" s="12"/>
      <c r="E43" s="12"/>
      <c r="F43" s="13"/>
      <c r="G43" s="13"/>
      <c r="H43" s="11"/>
      <c r="I43" s="94"/>
      <c r="J43" s="1106" t="s">
        <v>32</v>
      </c>
      <c r="K43" s="1107"/>
      <c r="L43" s="1107"/>
      <c r="M43" s="1107"/>
      <c r="N43" s="1107"/>
      <c r="O43" s="1107"/>
      <c r="P43" s="1108"/>
    </row>
    <row r="44" spans="2:16" ht="16.5" customHeight="1" thickBot="1" x14ac:dyDescent="0.3">
      <c r="B44" s="971" t="s">
        <v>27</v>
      </c>
      <c r="C44" s="972"/>
      <c r="D44" s="972"/>
      <c r="E44" s="972"/>
      <c r="F44" s="975">
        <f>IF(H59&gt;0,O271/(60*H59*K10),0)</f>
        <v>0</v>
      </c>
      <c r="G44" s="975"/>
      <c r="H44" s="11" t="s">
        <v>21</v>
      </c>
      <c r="I44" s="94">
        <f t="shared" si="0"/>
        <v>0</v>
      </c>
      <c r="J44" s="1160"/>
      <c r="K44" s="1161"/>
      <c r="L44" s="1161"/>
      <c r="M44" s="1161"/>
      <c r="N44" s="1161"/>
      <c r="O44" s="1161"/>
      <c r="P44" s="1162"/>
    </row>
    <row r="45" spans="2:16" ht="6" customHeight="1" x14ac:dyDescent="0.25">
      <c r="B45" s="17"/>
      <c r="C45" s="12"/>
      <c r="D45" s="12"/>
      <c r="E45" s="12"/>
      <c r="F45" s="13"/>
      <c r="G45" s="13"/>
      <c r="H45" s="11"/>
      <c r="I45" s="94"/>
      <c r="J45" s="163"/>
      <c r="K45" s="30"/>
      <c r="L45" s="30"/>
      <c r="M45" s="30"/>
      <c r="N45" s="30"/>
      <c r="O45" s="30"/>
      <c r="P45" s="71"/>
    </row>
    <row r="46" spans="2:16" ht="16.5" customHeight="1" x14ac:dyDescent="0.25">
      <c r="B46" s="971" t="s">
        <v>28</v>
      </c>
      <c r="C46" s="972"/>
      <c r="D46" s="972"/>
      <c r="E46" s="972"/>
      <c r="F46" s="975">
        <f>IF(H59&gt;0,O279/(60*H59*K10),0)</f>
        <v>0</v>
      </c>
      <c r="G46" s="975"/>
      <c r="H46" s="11" t="s">
        <v>21</v>
      </c>
      <c r="I46" s="94">
        <f t="shared" si="0"/>
        <v>0</v>
      </c>
      <c r="J46" s="1158" t="s">
        <v>34</v>
      </c>
      <c r="K46" s="1159"/>
      <c r="L46" s="1159"/>
      <c r="M46" s="1159"/>
      <c r="N46" s="1159"/>
      <c r="O46" s="112"/>
      <c r="P46" s="308"/>
    </row>
    <row r="47" spans="2:16" ht="6" customHeight="1" x14ac:dyDescent="0.25">
      <c r="B47" s="17"/>
      <c r="C47" s="12"/>
      <c r="D47" s="12"/>
      <c r="E47" s="12"/>
      <c r="F47" s="13"/>
      <c r="G47" s="13"/>
      <c r="H47" s="11"/>
      <c r="I47" s="94"/>
      <c r="J47" s="1158"/>
      <c r="K47" s="1159"/>
      <c r="L47" s="1159"/>
      <c r="M47" s="1159"/>
      <c r="N47" s="1159"/>
      <c r="O47" s="6"/>
      <c r="P47" s="71"/>
    </row>
    <row r="48" spans="2:16" ht="16.5" customHeight="1" x14ac:dyDescent="0.25">
      <c r="B48" s="971" t="s">
        <v>29</v>
      </c>
      <c r="C48" s="972"/>
      <c r="D48" s="972"/>
      <c r="E48" s="972"/>
      <c r="F48" s="975">
        <f>IF(H59&gt;0,O284/(60*H59*K10),0)</f>
        <v>1.0633333333333335</v>
      </c>
      <c r="G48" s="975"/>
      <c r="H48" s="11" t="s">
        <v>21</v>
      </c>
      <c r="I48" s="94">
        <f t="shared" si="0"/>
        <v>0.13291666666666668</v>
      </c>
      <c r="J48" s="1158"/>
      <c r="K48" s="1159"/>
      <c r="L48" s="1159"/>
      <c r="M48" s="1159"/>
      <c r="N48" s="1159"/>
      <c r="O48" s="159">
        <f>IF(H59&gt;0,ROUND((H59*(1+(H61/100))+0.495),0),0)</f>
        <v>22</v>
      </c>
      <c r="P48" s="2" t="s">
        <v>35</v>
      </c>
    </row>
    <row r="49" spans="2:19" ht="5.25" customHeight="1" thickBot="1" x14ac:dyDescent="0.3">
      <c r="B49" s="17"/>
      <c r="C49" s="6"/>
      <c r="D49" s="6"/>
      <c r="E49" s="6"/>
      <c r="F49" s="6"/>
      <c r="G49" s="6"/>
      <c r="H49" s="11"/>
      <c r="I49" s="94"/>
      <c r="J49" s="17"/>
      <c r="K49" s="6"/>
      <c r="L49" s="6"/>
      <c r="M49" s="6"/>
      <c r="N49" s="6"/>
      <c r="O49" s="6"/>
      <c r="P49" s="7"/>
    </row>
    <row r="50" spans="2:19" ht="15.75" thickBot="1" x14ac:dyDescent="0.3">
      <c r="B50" s="985"/>
      <c r="C50" s="986"/>
      <c r="D50" s="958" t="s">
        <v>22</v>
      </c>
      <c r="E50" s="959"/>
      <c r="F50" s="956">
        <f>SUM(F36:G48)</f>
        <v>7.5851666666666668</v>
      </c>
      <c r="G50" s="957"/>
      <c r="H50" s="11" t="s">
        <v>21</v>
      </c>
      <c r="I50" s="94">
        <f>IF(F50&gt;0,F50/($K$12),0)</f>
        <v>0.94814583333333335</v>
      </c>
      <c r="J50" s="17"/>
      <c r="K50" s="6"/>
      <c r="L50" s="1039" t="s">
        <v>36</v>
      </c>
      <c r="M50" s="1039"/>
      <c r="N50" s="1039"/>
      <c r="O50" s="1174">
        <f>IF(H59&gt;0,((O48/H59)-1)*100,0)</f>
        <v>15.789473684210531</v>
      </c>
      <c r="P50" s="1139" t="s">
        <v>37</v>
      </c>
      <c r="Q50" s="311"/>
      <c r="R50" s="1174"/>
    </row>
    <row r="51" spans="2:19" ht="5.25" customHeight="1" x14ac:dyDescent="0.25">
      <c r="B51" s="17"/>
      <c r="C51" s="6"/>
      <c r="D51" s="6"/>
      <c r="E51" s="6"/>
      <c r="F51" s="6"/>
      <c r="G51" s="6"/>
      <c r="H51" s="11"/>
      <c r="I51" s="94"/>
      <c r="J51" s="17"/>
      <c r="K51" s="6"/>
      <c r="L51" s="1039"/>
      <c r="M51" s="1039"/>
      <c r="N51" s="1039"/>
      <c r="O51" s="1175"/>
      <c r="P51" s="1139"/>
      <c r="R51" s="1175"/>
    </row>
    <row r="52" spans="2:19" ht="20.25" customHeight="1" thickBot="1" x14ac:dyDescent="0.3">
      <c r="B52" s="1182" t="s">
        <v>30</v>
      </c>
      <c r="C52" s="1183"/>
      <c r="D52" s="1183"/>
      <c r="E52" s="1183"/>
      <c r="F52" s="1181">
        <f>IF(H59&gt;0,K12-F50,0)</f>
        <v>0.41483333333333317</v>
      </c>
      <c r="G52" s="1181"/>
      <c r="H52" s="18" t="s">
        <v>21</v>
      </c>
      <c r="I52" s="95">
        <f>F52/($K$12)</f>
        <v>5.1854166666666646E-2</v>
      </c>
      <c r="J52" s="19"/>
      <c r="K52" s="8"/>
      <c r="L52" s="8"/>
      <c r="M52" s="8"/>
      <c r="N52" s="8"/>
      <c r="O52" s="8"/>
      <c r="P52" s="9"/>
    </row>
    <row r="53" spans="2:19" ht="100.5" customHeight="1" thickBot="1" x14ac:dyDescent="0.3">
      <c r="C53" s="630"/>
      <c r="D53" s="630"/>
      <c r="E53" s="630"/>
      <c r="F53" s="630"/>
      <c r="G53" s="630"/>
      <c r="H53" s="630"/>
      <c r="I53" s="630"/>
      <c r="J53" s="630"/>
      <c r="K53" s="630"/>
      <c r="L53" s="630"/>
      <c r="M53" s="630"/>
      <c r="N53" s="630"/>
      <c r="O53" s="630"/>
      <c r="P53" s="630"/>
    </row>
    <row r="54" spans="2:19" ht="33.75" customHeight="1" thickBot="1" x14ac:dyDescent="0.3">
      <c r="B54" s="1106" t="s">
        <v>160</v>
      </c>
      <c r="C54" s="1107"/>
      <c r="D54" s="1107"/>
      <c r="E54" s="1107"/>
      <c r="F54" s="1107"/>
      <c r="G54" s="1107"/>
      <c r="H54" s="1107"/>
      <c r="I54" s="1107"/>
      <c r="J54" s="1107"/>
      <c r="K54" s="1107"/>
      <c r="L54" s="1107"/>
      <c r="M54" s="1107"/>
      <c r="N54" s="1107"/>
      <c r="O54" s="1107"/>
      <c r="P54" s="1108"/>
    </row>
    <row r="55" spans="2:19" x14ac:dyDescent="0.25">
      <c r="B55" s="66"/>
      <c r="C55" s="650"/>
      <c r="D55" s="650"/>
      <c r="E55" s="1176"/>
      <c r="F55" s="1176"/>
      <c r="G55" s="650"/>
      <c r="H55" s="1176"/>
      <c r="I55" s="1176"/>
      <c r="J55" s="650"/>
      <c r="K55" s="650"/>
      <c r="L55" s="650"/>
      <c r="M55" s="650"/>
      <c r="N55" s="650"/>
      <c r="O55" s="650"/>
      <c r="P55" s="27"/>
    </row>
    <row r="56" spans="2:19" ht="15.75" thickBot="1" x14ac:dyDescent="0.3">
      <c r="B56" s="17"/>
      <c r="C56" s="630"/>
      <c r="D56" s="630"/>
      <c r="E56" s="331"/>
      <c r="F56" s="331"/>
      <c r="G56" s="630"/>
      <c r="H56" s="331"/>
      <c r="I56" s="331"/>
      <c r="J56" s="630"/>
      <c r="K56" s="630"/>
      <c r="L56" s="630"/>
      <c r="M56" s="630"/>
      <c r="N56" s="630"/>
      <c r="O56" s="630"/>
      <c r="P56" s="10"/>
    </row>
    <row r="57" spans="2:19" ht="19.5" thickBot="1" x14ac:dyDescent="0.3">
      <c r="B57" s="17"/>
      <c r="C57" s="630"/>
      <c r="D57" s="630"/>
      <c r="E57" s="1166" t="s">
        <v>267</v>
      </c>
      <c r="F57" s="1166"/>
      <c r="G57" s="1166"/>
      <c r="H57" s="332">
        <f>IF(N285&gt;0,ROUNDUP(N285,0),0)</f>
        <v>19</v>
      </c>
      <c r="I57" s="324" t="s">
        <v>35</v>
      </c>
      <c r="J57" s="630"/>
      <c r="K57" s="630"/>
      <c r="L57" s="630"/>
      <c r="M57" s="630"/>
      <c r="N57" s="630"/>
      <c r="O57" s="630"/>
      <c r="P57" s="10"/>
    </row>
    <row r="58" spans="2:19" ht="12" customHeight="1" thickBot="1" x14ac:dyDescent="0.3">
      <c r="B58" s="17"/>
      <c r="C58" s="6"/>
      <c r="D58" s="6"/>
      <c r="E58" s="6"/>
      <c r="F58" s="6"/>
      <c r="G58" s="29"/>
      <c r="H58" s="30"/>
      <c r="I58" s="30"/>
      <c r="J58" s="30"/>
      <c r="K58" s="325"/>
      <c r="L58" s="325"/>
      <c r="M58" s="325"/>
      <c r="N58" s="6"/>
      <c r="O58" s="6"/>
      <c r="P58" s="7"/>
      <c r="Q58" s="3"/>
      <c r="S58" s="629"/>
    </row>
    <row r="59" spans="2:19" ht="24.75" customHeight="1" thickBot="1" x14ac:dyDescent="0.3">
      <c r="B59" s="17"/>
      <c r="C59" s="6"/>
      <c r="D59" s="6"/>
      <c r="E59" s="1166" t="s">
        <v>268</v>
      </c>
      <c r="F59" s="1166"/>
      <c r="G59" s="1166"/>
      <c r="H59" s="333">
        <f>IF(K10&gt;0,IF((H57/K10)-TRUNC(H57/K10)=0,TRUNC(H57/K10),TRUNC(H57/K10)+1),0)</f>
        <v>19</v>
      </c>
      <c r="I59" s="324" t="s">
        <v>19</v>
      </c>
      <c r="J59" s="323">
        <f>IF(K10&gt;0,(ROUNDUP((I352/K10),0)),0)</f>
        <v>17</v>
      </c>
      <c r="K59" s="325" t="s">
        <v>501</v>
      </c>
      <c r="L59" s="325"/>
      <c r="M59" s="325"/>
      <c r="N59" s="323">
        <f>H292</f>
        <v>2</v>
      </c>
      <c r="O59" s="325" t="s">
        <v>502</v>
      </c>
      <c r="P59" s="7"/>
      <c r="Q59" s="3" t="s">
        <v>18</v>
      </c>
      <c r="R59" s="312">
        <v>19</v>
      </c>
      <c r="S59" s="629" t="s">
        <v>35</v>
      </c>
    </row>
    <row r="60" spans="2:19" ht="11.25" customHeight="1" x14ac:dyDescent="0.25">
      <c r="B60" s="17"/>
      <c r="C60" s="6"/>
      <c r="D60" s="6"/>
      <c r="E60" s="6"/>
      <c r="F60" s="6"/>
      <c r="G60" s="29"/>
      <c r="H60" s="30"/>
      <c r="I60" s="30"/>
      <c r="J60" s="30"/>
      <c r="K60" s="30"/>
      <c r="L60" s="30"/>
      <c r="M60" s="6"/>
      <c r="N60" s="6"/>
      <c r="O60" s="6"/>
      <c r="P60" s="7"/>
    </row>
    <row r="61" spans="2:19" ht="18.75" x14ac:dyDescent="0.25">
      <c r="B61" s="17"/>
      <c r="C61" s="6"/>
      <c r="D61" s="6"/>
      <c r="E61" s="1167" t="s">
        <v>263</v>
      </c>
      <c r="F61" s="1167"/>
      <c r="G61" s="1167"/>
      <c r="H61" s="327">
        <v>15</v>
      </c>
      <c r="I61" s="324" t="s">
        <v>264</v>
      </c>
      <c r="J61" s="30"/>
      <c r="K61" s="30"/>
      <c r="L61" s="30"/>
      <c r="M61" s="6"/>
      <c r="N61" s="6"/>
      <c r="O61" s="6"/>
      <c r="P61" s="7"/>
    </row>
    <row r="62" spans="2:19" ht="23.25" customHeight="1" thickBot="1" x14ac:dyDescent="0.3">
      <c r="B62" s="19"/>
      <c r="C62" s="8"/>
      <c r="D62" s="8"/>
      <c r="E62" s="8"/>
      <c r="F62" s="326"/>
      <c r="G62" s="326"/>
      <c r="H62" s="31"/>
      <c r="I62" s="31"/>
      <c r="J62" s="31"/>
      <c r="K62" s="31"/>
      <c r="L62" s="31"/>
      <c r="M62" s="8"/>
      <c r="N62" s="8"/>
      <c r="O62" s="8"/>
      <c r="P62" s="9"/>
    </row>
    <row r="64" spans="2:19" ht="15.75" thickBot="1" x14ac:dyDescent="0.3"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5" spans="2:24" ht="21.75" customHeight="1" thickBot="1" x14ac:dyDescent="0.3">
      <c r="B65" s="886" t="str">
        <f>E10</f>
        <v>R+2</v>
      </c>
      <c r="C65" s="887"/>
      <c r="D65" s="887"/>
      <c r="E65" s="887"/>
      <c r="F65" s="887"/>
      <c r="G65" s="888"/>
      <c r="H65" s="889" t="str">
        <f>G6</f>
        <v xml:space="preserve">17001 - </v>
      </c>
      <c r="I65" s="890"/>
      <c r="J65" s="891" t="str">
        <f>I6</f>
        <v>Test</v>
      </c>
      <c r="K65" s="891"/>
      <c r="L65" s="891"/>
      <c r="M65" s="891"/>
      <c r="N65" s="892"/>
      <c r="O65" s="103" t="s">
        <v>7</v>
      </c>
      <c r="P65" s="104">
        <f ca="1">E14</f>
        <v>42865</v>
      </c>
    </row>
    <row r="66" spans="2:24" ht="14.25" customHeight="1" thickBot="1" x14ac:dyDescent="0.3">
      <c r="B66" s="1149" t="s">
        <v>46</v>
      </c>
      <c r="C66" s="1150"/>
      <c r="D66" s="1150"/>
      <c r="E66" s="1150"/>
      <c r="F66" s="1150"/>
      <c r="G66" s="1150"/>
      <c r="H66" s="1149" t="s">
        <v>39</v>
      </c>
      <c r="I66" s="1150"/>
      <c r="J66" s="1151"/>
      <c r="K66" s="1156" t="s">
        <v>38</v>
      </c>
      <c r="L66" s="1156"/>
      <c r="M66" s="1156"/>
      <c r="N66" s="1157"/>
      <c r="O66" s="1149" t="s">
        <v>45</v>
      </c>
      <c r="P66" s="1151"/>
      <c r="Q66" s="950" t="s">
        <v>211</v>
      </c>
      <c r="T66" s="947" t="s">
        <v>332</v>
      </c>
      <c r="U66" s="948"/>
      <c r="V66" s="949"/>
      <c r="X66" s="945" t="s">
        <v>469</v>
      </c>
    </row>
    <row r="67" spans="2:24" ht="15.75" customHeight="1" thickBot="1" x14ac:dyDescent="0.3">
      <c r="B67" s="1152"/>
      <c r="C67" s="1153"/>
      <c r="D67" s="1153"/>
      <c r="E67" s="1153"/>
      <c r="F67" s="1153"/>
      <c r="G67" s="1153"/>
      <c r="H67" s="1152"/>
      <c r="I67" s="1153"/>
      <c r="J67" s="1154"/>
      <c r="K67" s="633" t="s">
        <v>40</v>
      </c>
      <c r="L67" s="34" t="s">
        <v>41</v>
      </c>
      <c r="M67" s="1164" t="s">
        <v>42</v>
      </c>
      <c r="N67" s="1165"/>
      <c r="O67" s="1152"/>
      <c r="P67" s="1154"/>
      <c r="Q67" s="951"/>
      <c r="T67" s="451" t="s">
        <v>333</v>
      </c>
      <c r="U67" s="452" t="s">
        <v>334</v>
      </c>
      <c r="V67" s="452" t="s">
        <v>335</v>
      </c>
      <c r="X67" s="946"/>
    </row>
    <row r="68" spans="2:24" ht="14.1" customHeight="1" x14ac:dyDescent="0.25">
      <c r="B68" s="1117" t="s">
        <v>175</v>
      </c>
      <c r="C68" s="1114" t="s">
        <v>310</v>
      </c>
      <c r="D68" s="369" t="s">
        <v>186</v>
      </c>
      <c r="E68" s="369"/>
      <c r="F68" s="369"/>
      <c r="G68" s="99"/>
      <c r="H68" s="458">
        <v>500</v>
      </c>
      <c r="I68" s="409">
        <v>1500</v>
      </c>
      <c r="J68" s="478">
        <v>300</v>
      </c>
      <c r="K68" s="152" t="s">
        <v>43</v>
      </c>
      <c r="L68" s="635">
        <v>0.9</v>
      </c>
      <c r="M68" s="899"/>
      <c r="N68" s="900"/>
      <c r="O68" s="432">
        <f>IF(H68&gt;0,ROUND((H68/$H$59)+0.495,1),0)</f>
        <v>26.8</v>
      </c>
      <c r="P68" s="433">
        <f>IF(I68&gt;0,ROUND((I68/$H$59)+0.495,1),0)</f>
        <v>79.400000000000006</v>
      </c>
      <c r="Q68" s="233">
        <f>IF(M68=0,L68,M68)</f>
        <v>0.9</v>
      </c>
      <c r="T68" s="445" t="s">
        <v>186</v>
      </c>
      <c r="U68" s="454">
        <v>1</v>
      </c>
      <c r="V68" s="454">
        <v>1</v>
      </c>
      <c r="X68" s="504">
        <f>IF(H68&gt;0,(J68/I68)*100,0)</f>
        <v>20</v>
      </c>
    </row>
    <row r="69" spans="2:24" ht="9.9499999999999993" customHeight="1" x14ac:dyDescent="0.25">
      <c r="B69" s="1118"/>
      <c r="C69" s="1115"/>
      <c r="D69" s="371"/>
      <c r="E69" s="371"/>
      <c r="F69" s="657"/>
      <c r="G69" s="32"/>
      <c r="H69" s="410"/>
      <c r="I69" s="411"/>
      <c r="J69" s="214"/>
      <c r="K69" s="153"/>
      <c r="L69" s="635"/>
      <c r="M69" s="899"/>
      <c r="N69" s="900"/>
      <c r="O69" s="631"/>
      <c r="P69" s="632"/>
      <c r="T69" s="446"/>
      <c r="U69" s="455"/>
      <c r="V69" s="455"/>
      <c r="X69" s="505"/>
    </row>
    <row r="70" spans="2:24" ht="14.1" customHeight="1" x14ac:dyDescent="0.25">
      <c r="B70" s="1118"/>
      <c r="C70" s="1115"/>
      <c r="D70" s="207" t="s">
        <v>187</v>
      </c>
      <c r="E70" s="207"/>
      <c r="F70" s="207"/>
      <c r="G70" s="98"/>
      <c r="H70" s="413">
        <v>0</v>
      </c>
      <c r="I70" s="414">
        <v>0</v>
      </c>
      <c r="J70" s="479">
        <v>0</v>
      </c>
      <c r="K70" s="153" t="s">
        <v>43</v>
      </c>
      <c r="L70" s="635">
        <v>1.2</v>
      </c>
      <c r="M70" s="899"/>
      <c r="N70" s="900"/>
      <c r="O70" s="432">
        <f>IF(H70&gt;0,ROUND((H70/$H$59)+0.495,1),0)</f>
        <v>0</v>
      </c>
      <c r="P70" s="433">
        <f>IF(I70&gt;0,ROUND((I70/$H$59)+0.495,1),0)</f>
        <v>0</v>
      </c>
      <c r="Q70" s="233">
        <f>IF(M70=0,L70,M70)</f>
        <v>1.2</v>
      </c>
      <c r="T70" s="447" t="s">
        <v>187</v>
      </c>
      <c r="U70" s="455">
        <v>2</v>
      </c>
      <c r="V70" s="455">
        <v>2</v>
      </c>
      <c r="X70" s="505">
        <f t="shared" ref="X70:X102" si="1">IF(H70&gt;0,(J70/I70)*100,0)</f>
        <v>0</v>
      </c>
    </row>
    <row r="71" spans="2:24" ht="9.9499999999999993" customHeight="1" x14ac:dyDescent="0.25">
      <c r="B71" s="1118"/>
      <c r="C71" s="1115"/>
      <c r="D71" s="373" t="s">
        <v>44</v>
      </c>
      <c r="E71" s="373"/>
      <c r="F71" s="657"/>
      <c r="G71" s="32"/>
      <c r="H71" s="410"/>
      <c r="I71" s="411"/>
      <c r="J71" s="214"/>
      <c r="K71" s="153"/>
      <c r="L71" s="635"/>
      <c r="M71" s="899"/>
      <c r="N71" s="900"/>
      <c r="O71" s="631"/>
      <c r="P71" s="632"/>
      <c r="T71" s="448"/>
      <c r="U71" s="455"/>
      <c r="V71" s="455"/>
      <c r="X71" s="505"/>
    </row>
    <row r="72" spans="2:24" ht="14.1" customHeight="1" x14ac:dyDescent="0.25">
      <c r="B72" s="1118"/>
      <c r="C72" s="1115"/>
      <c r="D72" s="207" t="s">
        <v>188</v>
      </c>
      <c r="E72" s="207"/>
      <c r="F72" s="207"/>
      <c r="G72" s="98"/>
      <c r="H72" s="413">
        <v>0</v>
      </c>
      <c r="I72" s="414">
        <v>0</v>
      </c>
      <c r="J72" s="479">
        <v>0</v>
      </c>
      <c r="K72" s="153" t="s">
        <v>43</v>
      </c>
      <c r="L72" s="635">
        <v>1.2</v>
      </c>
      <c r="M72" s="899"/>
      <c r="N72" s="900"/>
      <c r="O72" s="432">
        <f>IF(H72&gt;0,ROUND((H72/$H$59)+0.495,1),0)</f>
        <v>0</v>
      </c>
      <c r="P72" s="433">
        <f>IF(I72&gt;0,ROUND((I72/$H$59)+0.495,1),0)</f>
        <v>0</v>
      </c>
      <c r="Q72" s="233">
        <f>IF(M72=0,L72,M72)</f>
        <v>1.2</v>
      </c>
      <c r="T72" s="447" t="s">
        <v>188</v>
      </c>
      <c r="U72" s="455">
        <v>2.5</v>
      </c>
      <c r="V72" s="455">
        <v>2.5</v>
      </c>
      <c r="X72" s="505">
        <f t="shared" si="1"/>
        <v>0</v>
      </c>
    </row>
    <row r="73" spans="2:24" ht="9.9499999999999993" customHeight="1" x14ac:dyDescent="0.25">
      <c r="B73" s="1118"/>
      <c r="C73" s="1115"/>
      <c r="D73" s="371"/>
      <c r="E73" s="371"/>
      <c r="F73" s="30"/>
      <c r="G73" s="32"/>
      <c r="H73" s="410"/>
      <c r="I73" s="411"/>
      <c r="J73" s="214"/>
      <c r="K73" s="153"/>
      <c r="L73" s="635"/>
      <c r="M73" s="899"/>
      <c r="N73" s="900"/>
      <c r="O73" s="919"/>
      <c r="P73" s="1130"/>
      <c r="T73" s="446"/>
      <c r="U73" s="455"/>
      <c r="V73" s="455"/>
      <c r="X73" s="505"/>
    </row>
    <row r="74" spans="2:24" ht="14.1" customHeight="1" x14ac:dyDescent="0.25">
      <c r="B74" s="1118"/>
      <c r="C74" s="1115"/>
      <c r="D74" s="207" t="s">
        <v>189</v>
      </c>
      <c r="E74" s="207"/>
      <c r="F74" s="207"/>
      <c r="G74" s="98"/>
      <c r="H74" s="413">
        <v>0</v>
      </c>
      <c r="I74" s="414">
        <v>0</v>
      </c>
      <c r="J74" s="479">
        <v>0</v>
      </c>
      <c r="K74" s="153" t="s">
        <v>43</v>
      </c>
      <c r="L74" s="635">
        <v>1.4</v>
      </c>
      <c r="M74" s="899"/>
      <c r="N74" s="900"/>
      <c r="O74" s="432">
        <f>IF(H74&gt;0,ROUND((H74/$H$59)+0.495,1),0)</f>
        <v>0</v>
      </c>
      <c r="P74" s="433">
        <f>IF(I74&gt;0,ROUND((I74/$H$59)+0.495,1),0)</f>
        <v>0</v>
      </c>
      <c r="Q74" s="233">
        <f>IF(M74=0,L74,M74)</f>
        <v>1.4</v>
      </c>
      <c r="T74" s="447" t="s">
        <v>189</v>
      </c>
      <c r="U74" s="455">
        <v>2.5</v>
      </c>
      <c r="V74" s="455">
        <v>2.5</v>
      </c>
      <c r="X74" s="505">
        <f t="shared" si="1"/>
        <v>0</v>
      </c>
    </row>
    <row r="75" spans="2:24" ht="9.9499999999999993" customHeight="1" x14ac:dyDescent="0.25">
      <c r="B75" s="1118"/>
      <c r="C75" s="1115"/>
      <c r="D75" s="373" t="s">
        <v>44</v>
      </c>
      <c r="E75" s="373"/>
      <c r="F75" s="30"/>
      <c r="G75" s="32"/>
      <c r="H75" s="410"/>
      <c r="I75" s="411"/>
      <c r="J75" s="214"/>
      <c r="K75" s="153"/>
      <c r="L75" s="635"/>
      <c r="M75" s="899"/>
      <c r="N75" s="900"/>
      <c r="O75" s="919"/>
      <c r="P75" s="1130"/>
      <c r="T75" s="448"/>
      <c r="U75" s="455"/>
      <c r="V75" s="455"/>
      <c r="X75" s="505"/>
    </row>
    <row r="76" spans="2:24" ht="14.1" customHeight="1" x14ac:dyDescent="0.25">
      <c r="B76" s="1118"/>
      <c r="C76" s="1115"/>
      <c r="D76" s="207" t="s">
        <v>190</v>
      </c>
      <c r="E76" s="207"/>
      <c r="F76" s="207"/>
      <c r="G76" s="98"/>
      <c r="H76" s="413">
        <v>0</v>
      </c>
      <c r="I76" s="414">
        <v>0</v>
      </c>
      <c r="J76" s="479">
        <v>0</v>
      </c>
      <c r="K76" s="153" t="s">
        <v>43</v>
      </c>
      <c r="L76" s="635">
        <v>1.5</v>
      </c>
      <c r="M76" s="899"/>
      <c r="N76" s="900"/>
      <c r="O76" s="432">
        <f>IF(H76&gt;0,ROUND((H76/$H$59)+0.495,1),0)</f>
        <v>0</v>
      </c>
      <c r="P76" s="433">
        <f>IF(I76&gt;0,ROUND((I76/$H$59)+0.495,1),0)</f>
        <v>0</v>
      </c>
      <c r="Q76" s="233">
        <f>IF(M76=0,L76,M76)</f>
        <v>1.5</v>
      </c>
      <c r="T76" s="447" t="s">
        <v>190</v>
      </c>
      <c r="U76" s="455">
        <v>1</v>
      </c>
      <c r="V76" s="455">
        <v>1</v>
      </c>
      <c r="X76" s="505">
        <f t="shared" si="1"/>
        <v>0</v>
      </c>
    </row>
    <row r="77" spans="2:24" ht="9.9499999999999993" customHeight="1" x14ac:dyDescent="0.25">
      <c r="B77" s="1118"/>
      <c r="C77" s="1115"/>
      <c r="D77" s="371"/>
      <c r="E77" s="371"/>
      <c r="F77" s="30"/>
      <c r="G77" s="32"/>
      <c r="H77" s="410"/>
      <c r="I77" s="411"/>
      <c r="J77" s="214"/>
      <c r="K77" s="153"/>
      <c r="L77" s="635"/>
      <c r="M77" s="899"/>
      <c r="N77" s="900"/>
      <c r="O77" s="919"/>
      <c r="P77" s="1130"/>
      <c r="T77" s="446"/>
      <c r="U77" s="455"/>
      <c r="V77" s="455"/>
      <c r="X77" s="505"/>
    </row>
    <row r="78" spans="2:24" ht="14.1" customHeight="1" x14ac:dyDescent="0.25">
      <c r="B78" s="1118"/>
      <c r="C78" s="1115"/>
      <c r="D78" s="207" t="s">
        <v>191</v>
      </c>
      <c r="E78" s="207"/>
      <c r="F78" s="207"/>
      <c r="G78" s="98"/>
      <c r="H78" s="413">
        <v>0</v>
      </c>
      <c r="I78" s="414">
        <v>0</v>
      </c>
      <c r="J78" s="479">
        <v>0</v>
      </c>
      <c r="K78" s="153" t="s">
        <v>43</v>
      </c>
      <c r="L78" s="635">
        <v>1.5</v>
      </c>
      <c r="M78" s="899"/>
      <c r="N78" s="900"/>
      <c r="O78" s="432">
        <f>IF(H78&gt;0,ROUND((H78/$H$59)+0.495,1),0)</f>
        <v>0</v>
      </c>
      <c r="P78" s="433">
        <f>IF(I78&gt;0,ROUND((I78/$H$59)+0.495,1),0)</f>
        <v>0</v>
      </c>
      <c r="Q78" s="233">
        <f>IF(M78=0,L78,M78)</f>
        <v>1.5</v>
      </c>
      <c r="T78" s="447" t="s">
        <v>191</v>
      </c>
      <c r="U78" s="455">
        <v>2</v>
      </c>
      <c r="V78" s="455">
        <v>2</v>
      </c>
      <c r="X78" s="505">
        <f t="shared" si="1"/>
        <v>0</v>
      </c>
    </row>
    <row r="79" spans="2:24" ht="9.9499999999999993" customHeight="1" x14ac:dyDescent="0.25">
      <c r="B79" s="1118"/>
      <c r="C79" s="1115"/>
      <c r="D79" s="373" t="s">
        <v>44</v>
      </c>
      <c r="E79" s="373"/>
      <c r="F79" s="30"/>
      <c r="G79" s="32"/>
      <c r="H79" s="410"/>
      <c r="I79" s="411"/>
      <c r="J79" s="214"/>
      <c r="K79" s="153"/>
      <c r="L79" s="635"/>
      <c r="M79" s="899"/>
      <c r="N79" s="900"/>
      <c r="O79" s="919"/>
      <c r="P79" s="1130"/>
      <c r="T79" s="448"/>
      <c r="U79" s="455"/>
      <c r="V79" s="455"/>
      <c r="X79" s="505"/>
    </row>
    <row r="80" spans="2:24" ht="14.1" customHeight="1" x14ac:dyDescent="0.25">
      <c r="B80" s="1118"/>
      <c r="C80" s="1115"/>
      <c r="D80" s="207" t="s">
        <v>192</v>
      </c>
      <c r="E80" s="207"/>
      <c r="F80" s="207"/>
      <c r="G80" s="98"/>
      <c r="H80" s="413">
        <v>0</v>
      </c>
      <c r="I80" s="414">
        <v>0</v>
      </c>
      <c r="J80" s="479">
        <v>0</v>
      </c>
      <c r="K80" s="153" t="s">
        <v>43</v>
      </c>
      <c r="L80" s="635">
        <v>1.7</v>
      </c>
      <c r="M80" s="899"/>
      <c r="N80" s="900"/>
      <c r="O80" s="432">
        <f>IF(H80&gt;0,ROUND((H80/$H$59)+0.495,1),0)</f>
        <v>0</v>
      </c>
      <c r="P80" s="433">
        <f>IF(I80&gt;0,ROUND((I80/$H$59)+0.495,1),0)</f>
        <v>0</v>
      </c>
      <c r="Q80" s="233">
        <f>IF(M80=0,L80,M80)</f>
        <v>1.7</v>
      </c>
      <c r="T80" s="447" t="s">
        <v>192</v>
      </c>
      <c r="U80" s="455">
        <v>2.5</v>
      </c>
      <c r="V80" s="455">
        <v>2.5</v>
      </c>
      <c r="X80" s="505">
        <f t="shared" si="1"/>
        <v>0</v>
      </c>
    </row>
    <row r="81" spans="2:24" ht="9.9499999999999993" customHeight="1" x14ac:dyDescent="0.25">
      <c r="B81" s="1118"/>
      <c r="C81" s="1115"/>
      <c r="D81" s="371"/>
      <c r="E81" s="371"/>
      <c r="F81" s="30"/>
      <c r="G81" s="32"/>
      <c r="H81" s="410"/>
      <c r="I81" s="411"/>
      <c r="J81" s="214"/>
      <c r="K81" s="153"/>
      <c r="L81" s="635"/>
      <c r="M81" s="899"/>
      <c r="N81" s="900"/>
      <c r="O81" s="919"/>
      <c r="P81" s="1130"/>
      <c r="T81" s="446"/>
      <c r="U81" s="455"/>
      <c r="V81" s="455"/>
      <c r="X81" s="505"/>
    </row>
    <row r="82" spans="2:24" ht="14.1" customHeight="1" x14ac:dyDescent="0.25">
      <c r="B82" s="1118"/>
      <c r="C82" s="1115"/>
      <c r="D82" s="207" t="s">
        <v>193</v>
      </c>
      <c r="E82" s="207"/>
      <c r="F82" s="207"/>
      <c r="G82" s="98"/>
      <c r="H82" s="413">
        <v>0</v>
      </c>
      <c r="I82" s="414">
        <v>0</v>
      </c>
      <c r="J82" s="479">
        <v>0</v>
      </c>
      <c r="K82" s="153" t="s">
        <v>43</v>
      </c>
      <c r="L82" s="635">
        <v>1.7</v>
      </c>
      <c r="M82" s="899"/>
      <c r="N82" s="900"/>
      <c r="O82" s="432">
        <f>IF(H82&gt;0,ROUND((H82/$H$59)+0.495,1),0)</f>
        <v>0</v>
      </c>
      <c r="P82" s="433">
        <f>IF(I82&gt;0,ROUND((I82/$H$59)+0.495,1),0)</f>
        <v>0</v>
      </c>
      <c r="Q82" s="233">
        <f>IF(M82=0,L82,M82)</f>
        <v>1.7</v>
      </c>
      <c r="T82" s="447" t="s">
        <v>193</v>
      </c>
      <c r="U82" s="455">
        <v>2.5</v>
      </c>
      <c r="V82" s="455">
        <v>2.5</v>
      </c>
      <c r="X82" s="505">
        <f t="shared" si="1"/>
        <v>0</v>
      </c>
    </row>
    <row r="83" spans="2:24" ht="9.9499999999999993" customHeight="1" x14ac:dyDescent="0.25">
      <c r="B83" s="1118"/>
      <c r="C83" s="1115"/>
      <c r="D83" s="373" t="s">
        <v>44</v>
      </c>
      <c r="E83" s="373"/>
      <c r="F83" s="657"/>
      <c r="G83" s="32"/>
      <c r="H83" s="410"/>
      <c r="I83" s="411"/>
      <c r="J83" s="214"/>
      <c r="K83" s="153"/>
      <c r="L83" s="635"/>
      <c r="M83" s="899"/>
      <c r="N83" s="900"/>
      <c r="O83" s="919"/>
      <c r="P83" s="920"/>
      <c r="T83" s="448"/>
      <c r="U83" s="455"/>
      <c r="V83" s="455"/>
      <c r="X83" s="505"/>
    </row>
    <row r="84" spans="2:24" ht="14.1" customHeight="1" x14ac:dyDescent="0.25">
      <c r="B84" s="1118"/>
      <c r="C84" s="1115"/>
      <c r="D84" s="207" t="s">
        <v>499</v>
      </c>
      <c r="E84" s="207"/>
      <c r="F84" s="207"/>
      <c r="G84" s="98"/>
      <c r="H84" s="413">
        <v>0</v>
      </c>
      <c r="I84" s="414">
        <v>0</v>
      </c>
      <c r="J84" s="479">
        <v>0</v>
      </c>
      <c r="K84" s="153" t="s">
        <v>43</v>
      </c>
      <c r="L84" s="635"/>
      <c r="M84" s="899"/>
      <c r="N84" s="900"/>
      <c r="O84" s="432">
        <f>IF(H84&gt;0,ROUND((H84/$H$59)+0.495,1),0)</f>
        <v>0</v>
      </c>
      <c r="P84" s="433">
        <f>IF(I84&gt;0,ROUND((I84/$H$59)+0.495,1),0)</f>
        <v>0</v>
      </c>
      <c r="Q84" s="233">
        <f>IF(M84=0,L84,M84)</f>
        <v>0</v>
      </c>
      <c r="T84" s="447" t="s">
        <v>308</v>
      </c>
      <c r="U84" s="455">
        <v>1</v>
      </c>
      <c r="V84" s="455">
        <v>0.5</v>
      </c>
      <c r="X84" s="505">
        <f t="shared" si="1"/>
        <v>0</v>
      </c>
    </row>
    <row r="85" spans="2:24" ht="9.9499999999999993" customHeight="1" thickBot="1" x14ac:dyDescent="0.3">
      <c r="B85" s="1118"/>
      <c r="C85" s="1116"/>
      <c r="D85" s="371"/>
      <c r="E85" s="371"/>
      <c r="F85" s="657"/>
      <c r="G85" s="32"/>
      <c r="H85" s="410"/>
      <c r="I85" s="411"/>
      <c r="J85" s="214"/>
      <c r="K85" s="153"/>
      <c r="L85" s="635"/>
      <c r="M85" s="899"/>
      <c r="N85" s="900"/>
      <c r="O85" s="631"/>
      <c r="P85" s="632"/>
      <c r="T85" s="446"/>
      <c r="U85" s="455"/>
      <c r="V85" s="455"/>
      <c r="X85" s="505"/>
    </row>
    <row r="86" spans="2:24" ht="14.1" customHeight="1" x14ac:dyDescent="0.25">
      <c r="B86" s="1118"/>
      <c r="C86" s="1114" t="s">
        <v>311</v>
      </c>
      <c r="D86" s="374" t="s">
        <v>309</v>
      </c>
      <c r="E86" s="207"/>
      <c r="F86" s="207"/>
      <c r="G86" s="98"/>
      <c r="H86" s="413">
        <v>0</v>
      </c>
      <c r="I86" s="414">
        <v>0</v>
      </c>
      <c r="J86" s="479">
        <v>0</v>
      </c>
      <c r="K86" s="153" t="s">
        <v>43</v>
      </c>
      <c r="L86" s="635">
        <v>0.9</v>
      </c>
      <c r="M86" s="899"/>
      <c r="N86" s="900"/>
      <c r="O86" s="432">
        <f>IF(H86&gt;0,ROUND((H86/$H$59)+0.495,1),0)</f>
        <v>0</v>
      </c>
      <c r="P86" s="433">
        <f>IF(I86&gt;0,ROUND((I86/$H$59)+0.495,1),0)</f>
        <v>0</v>
      </c>
      <c r="Q86" s="233">
        <f>IF(M86=0,L86,M86)</f>
        <v>0.9</v>
      </c>
      <c r="T86" s="449" t="s">
        <v>309</v>
      </c>
      <c r="U86" s="455">
        <v>1</v>
      </c>
      <c r="V86" s="455">
        <v>1</v>
      </c>
      <c r="X86" s="505">
        <f t="shared" si="1"/>
        <v>0</v>
      </c>
    </row>
    <row r="87" spans="2:24" ht="9.9499999999999993" customHeight="1" x14ac:dyDescent="0.25">
      <c r="B87" s="1118"/>
      <c r="C87" s="1115"/>
      <c r="D87" s="371"/>
      <c r="E87" s="371"/>
      <c r="F87" s="30"/>
      <c r="G87" s="32"/>
      <c r="H87" s="410"/>
      <c r="I87" s="411"/>
      <c r="J87" s="214"/>
      <c r="K87" s="153"/>
      <c r="L87" s="635"/>
      <c r="M87" s="899"/>
      <c r="N87" s="900"/>
      <c r="O87" s="919"/>
      <c r="P87" s="1130"/>
      <c r="T87" s="446"/>
      <c r="U87" s="455"/>
      <c r="V87" s="455"/>
      <c r="X87" s="505"/>
    </row>
    <row r="88" spans="2:24" ht="14.1" customHeight="1" x14ac:dyDescent="0.25">
      <c r="B88" s="1118"/>
      <c r="C88" s="1115"/>
      <c r="D88" s="204" t="s">
        <v>187</v>
      </c>
      <c r="E88" s="343"/>
      <c r="F88" s="657"/>
      <c r="G88" s="32"/>
      <c r="H88" s="413">
        <v>0</v>
      </c>
      <c r="I88" s="414">
        <v>0</v>
      </c>
      <c r="J88" s="479">
        <v>0</v>
      </c>
      <c r="K88" s="153" t="s">
        <v>43</v>
      </c>
      <c r="L88" s="635">
        <v>1.2</v>
      </c>
      <c r="M88" s="899"/>
      <c r="N88" s="900"/>
      <c r="O88" s="432">
        <f>IF(H88&gt;0,ROUND((H88/$H$59)+0.495,1),0)</f>
        <v>0</v>
      </c>
      <c r="P88" s="433">
        <f>IF(I88&gt;0,ROUND((I88/$H$59)+0.495,1),0)</f>
        <v>0</v>
      </c>
      <c r="Q88" s="233">
        <f>IF(M88=0,L88,M88)</f>
        <v>1.2</v>
      </c>
      <c r="T88" s="447" t="s">
        <v>187</v>
      </c>
      <c r="U88" s="455">
        <v>2</v>
      </c>
      <c r="V88" s="455">
        <v>2</v>
      </c>
      <c r="X88" s="505">
        <f t="shared" si="1"/>
        <v>0</v>
      </c>
    </row>
    <row r="89" spans="2:24" ht="9.9499999999999993" customHeight="1" x14ac:dyDescent="0.25">
      <c r="B89" s="1118"/>
      <c r="C89" s="1115"/>
      <c r="D89" s="372" t="s">
        <v>44</v>
      </c>
      <c r="E89" s="343"/>
      <c r="F89" s="657"/>
      <c r="G89" s="32"/>
      <c r="H89" s="410"/>
      <c r="I89" s="411"/>
      <c r="J89" s="214"/>
      <c r="K89" s="153"/>
      <c r="L89" s="635"/>
      <c r="M89" s="899"/>
      <c r="N89" s="900"/>
      <c r="O89" s="631"/>
      <c r="P89" s="632"/>
      <c r="T89" s="448"/>
      <c r="U89" s="455"/>
      <c r="V89" s="455"/>
      <c r="X89" s="505"/>
    </row>
    <row r="90" spans="2:24" ht="14.1" customHeight="1" x14ac:dyDescent="0.25">
      <c r="B90" s="1118"/>
      <c r="C90" s="1115"/>
      <c r="D90" s="204" t="s">
        <v>188</v>
      </c>
      <c r="E90" s="343"/>
      <c r="F90" s="657"/>
      <c r="G90" s="32"/>
      <c r="H90" s="413">
        <v>0</v>
      </c>
      <c r="I90" s="414">
        <v>0</v>
      </c>
      <c r="J90" s="479">
        <v>0</v>
      </c>
      <c r="K90" s="153" t="s">
        <v>43</v>
      </c>
      <c r="L90" s="635">
        <v>1.2</v>
      </c>
      <c r="M90" s="899"/>
      <c r="N90" s="900"/>
      <c r="O90" s="432">
        <f>IF(H90&gt;0,ROUND((H90/$H$59)+0.495,1),0)</f>
        <v>0</v>
      </c>
      <c r="P90" s="433">
        <f>IF(I90&gt;0,ROUND((I90/$H$59)+0.495,1),0)</f>
        <v>0</v>
      </c>
      <c r="Q90" s="233">
        <f>IF(M90=0,L90,M90)</f>
        <v>1.2</v>
      </c>
      <c r="T90" s="447" t="s">
        <v>188</v>
      </c>
      <c r="U90" s="455">
        <v>2.5</v>
      </c>
      <c r="V90" s="455">
        <v>2.5</v>
      </c>
      <c r="X90" s="505">
        <f t="shared" si="1"/>
        <v>0</v>
      </c>
    </row>
    <row r="91" spans="2:24" ht="9.9499999999999993" customHeight="1" x14ac:dyDescent="0.25">
      <c r="B91" s="1118"/>
      <c r="C91" s="1115"/>
      <c r="D91" s="370"/>
      <c r="E91" s="343"/>
      <c r="F91" s="657"/>
      <c r="G91" s="32"/>
      <c r="H91" s="410"/>
      <c r="I91" s="411"/>
      <c r="J91" s="214"/>
      <c r="K91" s="153"/>
      <c r="L91" s="635"/>
      <c r="M91" s="899"/>
      <c r="N91" s="900"/>
      <c r="O91" s="631"/>
      <c r="P91" s="632"/>
      <c r="T91" s="446"/>
      <c r="U91" s="455"/>
      <c r="V91" s="455"/>
      <c r="X91" s="505"/>
    </row>
    <row r="92" spans="2:24" ht="14.1" customHeight="1" x14ac:dyDescent="0.25">
      <c r="B92" s="1118"/>
      <c r="C92" s="1115"/>
      <c r="D92" s="204" t="s">
        <v>189</v>
      </c>
      <c r="E92" s="343"/>
      <c r="F92" s="657"/>
      <c r="G92" s="32"/>
      <c r="H92" s="413">
        <v>0</v>
      </c>
      <c r="I92" s="414">
        <v>0</v>
      </c>
      <c r="J92" s="479">
        <v>0</v>
      </c>
      <c r="K92" s="153" t="s">
        <v>43</v>
      </c>
      <c r="L92" s="635">
        <v>1.4</v>
      </c>
      <c r="M92" s="899"/>
      <c r="N92" s="900"/>
      <c r="O92" s="432">
        <f>IF(H92&gt;0,ROUND((H92/$H$59)+0.495,1),0)</f>
        <v>0</v>
      </c>
      <c r="P92" s="433">
        <f>IF(I92&gt;0,ROUND((I92/$H$59)+0.495,1),0)</f>
        <v>0</v>
      </c>
      <c r="Q92" s="233">
        <f>IF(M92=0,L92,M92)</f>
        <v>1.4</v>
      </c>
      <c r="T92" s="447" t="s">
        <v>189</v>
      </c>
      <c r="U92" s="455">
        <v>2.5</v>
      </c>
      <c r="V92" s="455">
        <v>2.5</v>
      </c>
      <c r="X92" s="505">
        <f t="shared" si="1"/>
        <v>0</v>
      </c>
    </row>
    <row r="93" spans="2:24" ht="9.9499999999999993" customHeight="1" x14ac:dyDescent="0.25">
      <c r="B93" s="1118"/>
      <c r="C93" s="1115"/>
      <c r="D93" s="372" t="s">
        <v>44</v>
      </c>
      <c r="E93" s="343"/>
      <c r="F93" s="657"/>
      <c r="G93" s="32"/>
      <c r="H93" s="410"/>
      <c r="I93" s="411"/>
      <c r="J93" s="214"/>
      <c r="K93" s="153"/>
      <c r="L93" s="635"/>
      <c r="M93" s="899"/>
      <c r="N93" s="900"/>
      <c r="O93" s="631"/>
      <c r="P93" s="632"/>
      <c r="T93" s="448"/>
      <c r="U93" s="455"/>
      <c r="V93" s="455"/>
      <c r="X93" s="505"/>
    </row>
    <row r="94" spans="2:24" ht="14.1" customHeight="1" x14ac:dyDescent="0.25">
      <c r="B94" s="1118"/>
      <c r="C94" s="1115"/>
      <c r="D94" s="204" t="s">
        <v>190</v>
      </c>
      <c r="E94" s="343"/>
      <c r="F94" s="657"/>
      <c r="G94" s="32"/>
      <c r="H94" s="413">
        <v>0</v>
      </c>
      <c r="I94" s="414">
        <v>0</v>
      </c>
      <c r="J94" s="479">
        <v>0</v>
      </c>
      <c r="K94" s="153" t="s">
        <v>43</v>
      </c>
      <c r="L94" s="635">
        <v>1.5</v>
      </c>
      <c r="M94" s="899"/>
      <c r="N94" s="900"/>
      <c r="O94" s="432">
        <f>IF(H94&gt;0,ROUND((H94/$H$59)+0.495,1),0)</f>
        <v>0</v>
      </c>
      <c r="P94" s="433">
        <f>IF(I94&gt;0,ROUND((I94/$H$59)+0.495,1),0)</f>
        <v>0</v>
      </c>
      <c r="Q94" s="233">
        <f>IF(M94=0,L94,M94)</f>
        <v>1.5</v>
      </c>
      <c r="T94" s="447" t="s">
        <v>190</v>
      </c>
      <c r="U94" s="455">
        <v>1</v>
      </c>
      <c r="V94" s="455">
        <v>1</v>
      </c>
      <c r="X94" s="505">
        <f t="shared" si="1"/>
        <v>0</v>
      </c>
    </row>
    <row r="95" spans="2:24" ht="9.9499999999999993" customHeight="1" x14ac:dyDescent="0.25">
      <c r="B95" s="1118"/>
      <c r="C95" s="1115"/>
      <c r="D95" s="370"/>
      <c r="E95" s="343"/>
      <c r="F95" s="657"/>
      <c r="G95" s="32"/>
      <c r="H95" s="410"/>
      <c r="I95" s="411"/>
      <c r="J95" s="214"/>
      <c r="K95" s="153"/>
      <c r="L95" s="635"/>
      <c r="M95" s="899"/>
      <c r="N95" s="900"/>
      <c r="O95" s="631"/>
      <c r="P95" s="632"/>
      <c r="T95" s="446"/>
      <c r="U95" s="455"/>
      <c r="V95" s="455"/>
      <c r="X95" s="505"/>
    </row>
    <row r="96" spans="2:24" ht="14.1" customHeight="1" x14ac:dyDescent="0.25">
      <c r="B96" s="1118"/>
      <c r="C96" s="1115"/>
      <c r="D96" s="204" t="s">
        <v>191</v>
      </c>
      <c r="E96" s="343"/>
      <c r="F96" s="657"/>
      <c r="G96" s="32"/>
      <c r="H96" s="413">
        <v>0</v>
      </c>
      <c r="I96" s="414">
        <v>0</v>
      </c>
      <c r="J96" s="479">
        <v>0</v>
      </c>
      <c r="K96" s="153" t="s">
        <v>43</v>
      </c>
      <c r="L96" s="635">
        <v>1.5</v>
      </c>
      <c r="M96" s="899"/>
      <c r="N96" s="900"/>
      <c r="O96" s="432">
        <f>IF(H96&gt;0,ROUND((H96/$H$59)+0.495,1),0)</f>
        <v>0</v>
      </c>
      <c r="P96" s="433">
        <f>IF(I96&gt;0,ROUND((I96/$H$59)+0.495,1),0)</f>
        <v>0</v>
      </c>
      <c r="Q96" s="233">
        <f>IF(M96=0,L96,M96)</f>
        <v>1.5</v>
      </c>
      <c r="T96" s="447" t="s">
        <v>191</v>
      </c>
      <c r="U96" s="455">
        <v>2</v>
      </c>
      <c r="V96" s="455">
        <v>2</v>
      </c>
      <c r="X96" s="505">
        <f t="shared" si="1"/>
        <v>0</v>
      </c>
    </row>
    <row r="97" spans="2:24" ht="9.9499999999999993" customHeight="1" x14ac:dyDescent="0.25">
      <c r="B97" s="1118"/>
      <c r="C97" s="1115"/>
      <c r="D97" s="372" t="s">
        <v>44</v>
      </c>
      <c r="E97" s="343"/>
      <c r="F97" s="657"/>
      <c r="G97" s="32"/>
      <c r="H97" s="410"/>
      <c r="I97" s="411"/>
      <c r="J97" s="214"/>
      <c r="K97" s="153"/>
      <c r="L97" s="635"/>
      <c r="M97" s="899"/>
      <c r="N97" s="900"/>
      <c r="O97" s="631"/>
      <c r="P97" s="632"/>
      <c r="T97" s="448"/>
      <c r="U97" s="455"/>
      <c r="V97" s="455"/>
      <c r="X97" s="505"/>
    </row>
    <row r="98" spans="2:24" ht="14.1" customHeight="1" x14ac:dyDescent="0.25">
      <c r="B98" s="1118"/>
      <c r="C98" s="1115"/>
      <c r="D98" s="204" t="s">
        <v>192</v>
      </c>
      <c r="E98" s="343"/>
      <c r="F98" s="657"/>
      <c r="G98" s="32"/>
      <c r="H98" s="413">
        <v>0</v>
      </c>
      <c r="I98" s="414">
        <v>0</v>
      </c>
      <c r="J98" s="479">
        <v>0</v>
      </c>
      <c r="K98" s="153" t="s">
        <v>43</v>
      </c>
      <c r="L98" s="635">
        <v>1.7</v>
      </c>
      <c r="M98" s="899"/>
      <c r="N98" s="900"/>
      <c r="O98" s="432">
        <f>IF(H98&gt;0,ROUND((H98/$H$59)+0.495,1),0)</f>
        <v>0</v>
      </c>
      <c r="P98" s="433">
        <f>IF(I98&gt;0,ROUND((I98/$H$59)+0.495,1),0)</f>
        <v>0</v>
      </c>
      <c r="Q98" s="233">
        <f>IF(M98=0,L98,M98)</f>
        <v>1.7</v>
      </c>
      <c r="T98" s="447" t="s">
        <v>192</v>
      </c>
      <c r="U98" s="455">
        <v>2.5</v>
      </c>
      <c r="V98" s="455">
        <v>2.5</v>
      </c>
      <c r="X98" s="505">
        <f t="shared" si="1"/>
        <v>0</v>
      </c>
    </row>
    <row r="99" spans="2:24" ht="9.9499999999999993" customHeight="1" x14ac:dyDescent="0.25">
      <c r="B99" s="1118"/>
      <c r="C99" s="1115"/>
      <c r="D99" s="370"/>
      <c r="E99" s="343"/>
      <c r="F99" s="657"/>
      <c r="G99" s="32"/>
      <c r="H99" s="410"/>
      <c r="I99" s="411"/>
      <c r="J99" s="214"/>
      <c r="K99" s="153"/>
      <c r="L99" s="635"/>
      <c r="M99" s="899"/>
      <c r="N99" s="900"/>
      <c r="O99" s="631"/>
      <c r="P99" s="632"/>
      <c r="T99" s="446"/>
      <c r="U99" s="455"/>
      <c r="V99" s="455"/>
      <c r="X99" s="505"/>
    </row>
    <row r="100" spans="2:24" ht="14.1" customHeight="1" x14ac:dyDescent="0.25">
      <c r="B100" s="1118"/>
      <c r="C100" s="1115"/>
      <c r="D100" s="204" t="s">
        <v>193</v>
      </c>
      <c r="E100" s="207"/>
      <c r="F100" s="207"/>
      <c r="G100" s="98"/>
      <c r="H100" s="413">
        <v>0</v>
      </c>
      <c r="I100" s="414">
        <v>0</v>
      </c>
      <c r="J100" s="479">
        <v>0</v>
      </c>
      <c r="K100" s="153" t="s">
        <v>43</v>
      </c>
      <c r="L100" s="635">
        <v>1.7</v>
      </c>
      <c r="M100" s="899"/>
      <c r="N100" s="900"/>
      <c r="O100" s="432">
        <f>IF(H100&gt;0,ROUND((H100/$H$59)+0.495,1),0)</f>
        <v>0</v>
      </c>
      <c r="P100" s="433">
        <f>IF(I100&gt;0,ROUND((I100/$H$59)+0.495,1),0)</f>
        <v>0</v>
      </c>
      <c r="Q100" s="233">
        <f>IF(M100=0,L100,M100)</f>
        <v>1.7</v>
      </c>
      <c r="T100" s="447" t="s">
        <v>193</v>
      </c>
      <c r="U100" s="455">
        <v>2.5</v>
      </c>
      <c r="V100" s="455">
        <v>2.5</v>
      </c>
      <c r="X100" s="505">
        <f t="shared" si="1"/>
        <v>0</v>
      </c>
    </row>
    <row r="101" spans="2:24" ht="9.9499999999999993" customHeight="1" x14ac:dyDescent="0.25">
      <c r="B101" s="1118"/>
      <c r="C101" s="1115"/>
      <c r="D101" s="372" t="s">
        <v>44</v>
      </c>
      <c r="E101" s="373"/>
      <c r="F101" s="657"/>
      <c r="G101" s="32"/>
      <c r="H101" s="410"/>
      <c r="I101" s="411"/>
      <c r="J101" s="214"/>
      <c r="K101" s="153"/>
      <c r="L101" s="635"/>
      <c r="M101" s="899"/>
      <c r="N101" s="900"/>
      <c r="O101" s="631"/>
      <c r="P101" s="632"/>
      <c r="T101" s="448"/>
      <c r="U101" s="455"/>
      <c r="V101" s="455"/>
      <c r="X101" s="505"/>
    </row>
    <row r="102" spans="2:24" ht="14.1" customHeight="1" x14ac:dyDescent="0.25">
      <c r="B102" s="1118"/>
      <c r="C102" s="1115"/>
      <c r="D102" s="207" t="s">
        <v>499</v>
      </c>
      <c r="E102" s="207"/>
      <c r="F102" s="207"/>
      <c r="G102" s="98"/>
      <c r="H102" s="413">
        <v>0</v>
      </c>
      <c r="I102" s="414">
        <v>0</v>
      </c>
      <c r="J102" s="479">
        <v>0</v>
      </c>
      <c r="K102" s="153" t="s">
        <v>43</v>
      </c>
      <c r="L102" s="635"/>
      <c r="M102" s="899"/>
      <c r="N102" s="900"/>
      <c r="O102" s="432">
        <f>IF(H102&gt;0,ROUND((H102/$H$59)+0.495,1),0)</f>
        <v>0</v>
      </c>
      <c r="P102" s="433">
        <f>IF(I102&gt;0,ROUND((I102/$H$59)+0.495,1),0)</f>
        <v>0</v>
      </c>
      <c r="Q102" s="233">
        <f>IF(M102=0,L102,M102)</f>
        <v>0</v>
      </c>
      <c r="T102" s="447" t="s">
        <v>308</v>
      </c>
      <c r="U102" s="455">
        <v>1</v>
      </c>
      <c r="V102" s="455">
        <v>0.5</v>
      </c>
      <c r="X102" s="505">
        <f t="shared" si="1"/>
        <v>0</v>
      </c>
    </row>
    <row r="103" spans="2:24" ht="9.9499999999999993" customHeight="1" thickBot="1" x14ac:dyDescent="0.3">
      <c r="B103" s="1118"/>
      <c r="C103" s="1115"/>
      <c r="D103" s="371"/>
      <c r="E103" s="371"/>
      <c r="F103" s="657"/>
      <c r="G103" s="32"/>
      <c r="H103" s="32"/>
      <c r="I103" s="33"/>
      <c r="J103" s="657"/>
      <c r="K103" s="153"/>
      <c r="L103" s="635"/>
      <c r="M103" s="899"/>
      <c r="N103" s="900"/>
      <c r="O103" s="631"/>
      <c r="P103" s="632"/>
      <c r="T103" s="450"/>
      <c r="U103" s="456"/>
      <c r="V103" s="453"/>
      <c r="X103" s="506"/>
    </row>
    <row r="104" spans="2:24" ht="14.25" customHeight="1" x14ac:dyDescent="0.25">
      <c r="B104" s="1118"/>
      <c r="C104" s="1168" t="s">
        <v>324</v>
      </c>
      <c r="D104" s="1169"/>
      <c r="E104" s="1169"/>
      <c r="F104" s="1169"/>
      <c r="G104" s="1169"/>
      <c r="H104" s="610" t="str">
        <f>K18</f>
        <v>Non</v>
      </c>
      <c r="I104" s="611"/>
      <c r="J104" s="180"/>
      <c r="K104" s="473"/>
      <c r="L104" s="612"/>
      <c r="M104" s="638"/>
      <c r="N104" s="639"/>
      <c r="O104" s="613"/>
      <c r="P104" s="614"/>
    </row>
    <row r="105" spans="2:24" ht="3.75" customHeight="1" x14ac:dyDescent="0.25">
      <c r="B105" s="1118"/>
      <c r="C105" s="372"/>
      <c r="D105" s="373"/>
      <c r="E105" s="373"/>
      <c r="F105" s="657"/>
      <c r="G105" s="32"/>
      <c r="H105" s="410"/>
      <c r="I105" s="33"/>
      <c r="J105" s="657"/>
      <c r="K105" s="153"/>
      <c r="L105" s="635"/>
      <c r="M105" s="899"/>
      <c r="N105" s="900"/>
      <c r="O105" s="919"/>
      <c r="P105" s="920"/>
    </row>
    <row r="106" spans="2:24" ht="15.75" customHeight="1" x14ac:dyDescent="0.25">
      <c r="B106" s="1118"/>
      <c r="C106" s="628" t="s">
        <v>468</v>
      </c>
      <c r="D106" s="47"/>
      <c r="E106" s="47"/>
      <c r="F106" s="161"/>
      <c r="G106" s="162"/>
      <c r="H106" s="464">
        <v>2</v>
      </c>
      <c r="I106" s="657"/>
      <c r="J106" s="657"/>
      <c r="K106" s="153" t="s">
        <v>47</v>
      </c>
      <c r="L106" s="486">
        <v>5</v>
      </c>
      <c r="M106" s="899">
        <v>0</v>
      </c>
      <c r="N106" s="900"/>
      <c r="O106" s="919"/>
      <c r="P106" s="920"/>
      <c r="Q106" s="233">
        <f>IF(M106=0,L106,M106)</f>
        <v>5</v>
      </c>
    </row>
    <row r="107" spans="2:24" ht="6" customHeight="1" x14ac:dyDescent="0.25">
      <c r="B107" s="1118"/>
      <c r="C107" s="628"/>
      <c r="D107" s="47"/>
      <c r="E107" s="6"/>
      <c r="F107" s="161"/>
      <c r="G107" s="164"/>
      <c r="H107" s="223"/>
      <c r="I107" s="657"/>
      <c r="J107" s="657"/>
      <c r="K107" s="153"/>
      <c r="L107" s="486"/>
      <c r="M107" s="37"/>
      <c r="N107" s="644"/>
      <c r="O107" s="631"/>
      <c r="P107" s="632"/>
    </row>
    <row r="108" spans="2:24" ht="15.75" customHeight="1" x14ac:dyDescent="0.25">
      <c r="B108" s="1118"/>
      <c r="C108" s="628" t="s">
        <v>337</v>
      </c>
      <c r="D108" s="47"/>
      <c r="E108" s="47"/>
      <c r="F108" s="161"/>
      <c r="G108" s="162"/>
      <c r="H108" s="465">
        <v>0</v>
      </c>
      <c r="I108" s="646" t="s">
        <v>338</v>
      </c>
      <c r="J108" s="657"/>
      <c r="K108" s="153"/>
      <c r="L108" s="486"/>
      <c r="M108" s="625"/>
      <c r="N108" s="644"/>
      <c r="O108" s="631"/>
      <c r="P108" s="632"/>
      <c r="Q108" s="11"/>
    </row>
    <row r="109" spans="2:24" ht="6" customHeight="1" x14ac:dyDescent="0.25">
      <c r="B109" s="1118"/>
      <c r="C109" s="163"/>
      <c r="D109" s="47"/>
      <c r="E109" s="6"/>
      <c r="F109" s="6"/>
      <c r="G109" s="162"/>
      <c r="H109" s="223"/>
      <c r="I109" s="657"/>
      <c r="J109" s="164"/>
      <c r="K109" s="153"/>
      <c r="L109" s="486"/>
      <c r="M109" s="37"/>
      <c r="N109" s="644"/>
      <c r="O109" s="919"/>
      <c r="P109" s="920"/>
    </row>
    <row r="110" spans="2:24" ht="14.1" customHeight="1" x14ac:dyDescent="0.25">
      <c r="B110" s="1118"/>
      <c r="C110" s="645" t="s">
        <v>464</v>
      </c>
      <c r="D110" s="47"/>
      <c r="E110" s="6"/>
      <c r="F110" s="6"/>
      <c r="G110" s="1138" t="s">
        <v>207</v>
      </c>
      <c r="H110" s="521">
        <v>2.4</v>
      </c>
      <c r="I110" s="1138" t="s">
        <v>208</v>
      </c>
      <c r="J110" s="521">
        <v>2.4</v>
      </c>
      <c r="K110" s="153"/>
      <c r="L110" s="486"/>
      <c r="M110" s="37"/>
      <c r="N110" s="644"/>
      <c r="O110" s="919"/>
      <c r="P110" s="920"/>
    </row>
    <row r="111" spans="2:24" ht="6" customHeight="1" x14ac:dyDescent="0.25">
      <c r="B111" s="1118"/>
      <c r="C111" s="628"/>
      <c r="D111" s="47"/>
      <c r="E111" s="6"/>
      <c r="F111" s="6"/>
      <c r="G111" s="1138"/>
      <c r="H111" s="223"/>
      <c r="I111" s="1138"/>
      <c r="J111" s="223"/>
      <c r="K111" s="153"/>
      <c r="L111" s="486"/>
      <c r="M111" s="37"/>
      <c r="N111" s="644"/>
      <c r="O111" s="919"/>
      <c r="P111" s="920"/>
    </row>
    <row r="112" spans="2:24" ht="14.1" customHeight="1" x14ac:dyDescent="0.25">
      <c r="B112" s="1118"/>
      <c r="C112" s="645" t="s">
        <v>460</v>
      </c>
      <c r="D112" s="47"/>
      <c r="E112" s="6"/>
      <c r="F112" s="6"/>
      <c r="G112" s="1138"/>
      <c r="H112" s="521">
        <v>2.4</v>
      </c>
      <c r="I112" s="1138"/>
      <c r="J112" s="521">
        <v>2.4</v>
      </c>
      <c r="K112" s="153"/>
      <c r="L112" s="486"/>
      <c r="M112" s="37"/>
      <c r="N112" s="644"/>
      <c r="O112" s="919"/>
      <c r="P112" s="920"/>
    </row>
    <row r="113" spans="2:17" ht="6" customHeight="1" x14ac:dyDescent="0.25">
      <c r="B113" s="1118"/>
      <c r="C113" s="628"/>
      <c r="D113" s="47"/>
      <c r="E113" s="6"/>
      <c r="F113" s="6"/>
      <c r="G113" s="1138"/>
      <c r="H113" s="223"/>
      <c r="I113" s="1138"/>
      <c r="J113" s="223"/>
      <c r="K113" s="153"/>
      <c r="L113" s="486"/>
      <c r="M113" s="37"/>
      <c r="N113" s="644"/>
      <c r="O113" s="919"/>
      <c r="P113" s="920"/>
    </row>
    <row r="114" spans="2:17" ht="14.1" customHeight="1" x14ac:dyDescent="0.25">
      <c r="B114" s="1118"/>
      <c r="C114" s="645" t="s">
        <v>461</v>
      </c>
      <c r="D114" s="47"/>
      <c r="E114" s="6"/>
      <c r="F114" s="6"/>
      <c r="G114" s="1138"/>
      <c r="H114" s="521">
        <v>2.4</v>
      </c>
      <c r="I114" s="1138"/>
      <c r="J114" s="521">
        <v>2.4</v>
      </c>
      <c r="K114" s="153"/>
      <c r="L114" s="486"/>
      <c r="M114" s="899"/>
      <c r="N114" s="900"/>
      <c r="O114" s="919"/>
      <c r="P114" s="920"/>
    </row>
    <row r="115" spans="2:17" ht="6" customHeight="1" x14ac:dyDescent="0.25">
      <c r="B115" s="1118"/>
      <c r="C115" s="645"/>
      <c r="D115" s="47"/>
      <c r="E115" s="6"/>
      <c r="F115" s="6"/>
      <c r="G115" s="1138"/>
      <c r="H115" s="223"/>
      <c r="I115" s="1138"/>
      <c r="J115" s="223"/>
      <c r="K115" s="153"/>
      <c r="L115" s="486"/>
      <c r="M115" s="37"/>
      <c r="N115" s="644"/>
      <c r="O115" s="919"/>
      <c r="P115" s="920"/>
    </row>
    <row r="116" spans="2:17" ht="14.1" customHeight="1" x14ac:dyDescent="0.25">
      <c r="B116" s="1118"/>
      <c r="C116" s="645" t="s">
        <v>462</v>
      </c>
      <c r="D116" s="47"/>
      <c r="E116" s="6"/>
      <c r="F116" s="6"/>
      <c r="G116" s="1138"/>
      <c r="H116" s="521">
        <v>2.4</v>
      </c>
      <c r="I116" s="1138"/>
      <c r="J116" s="521">
        <v>2.4</v>
      </c>
      <c r="K116" s="153"/>
      <c r="L116" s="486"/>
      <c r="M116" s="37"/>
      <c r="N116" s="644"/>
      <c r="O116" s="919"/>
      <c r="P116" s="920"/>
    </row>
    <row r="117" spans="2:17" ht="6" customHeight="1" x14ac:dyDescent="0.25">
      <c r="B117" s="1118"/>
      <c r="C117" s="628"/>
      <c r="D117" s="47"/>
      <c r="E117" s="6"/>
      <c r="F117" s="161"/>
      <c r="G117" s="1138"/>
      <c r="H117" s="223"/>
      <c r="I117" s="161"/>
      <c r="J117" s="214"/>
      <c r="K117" s="153"/>
      <c r="L117" s="486"/>
      <c r="M117" s="37"/>
      <c r="N117" s="644"/>
      <c r="O117" s="919"/>
      <c r="P117" s="920"/>
    </row>
    <row r="118" spans="2:17" ht="14.1" customHeight="1" x14ac:dyDescent="0.25">
      <c r="B118" s="1118"/>
      <c r="C118" s="645" t="s">
        <v>463</v>
      </c>
      <c r="D118" s="47"/>
      <c r="E118" s="6"/>
      <c r="F118" s="6"/>
      <c r="G118" s="1138"/>
      <c r="H118" s="521">
        <v>2.4</v>
      </c>
      <c r="I118" s="161"/>
      <c r="J118" s="214"/>
      <c r="K118" s="153"/>
      <c r="L118" s="486"/>
      <c r="M118" s="37"/>
      <c r="N118" s="644"/>
      <c r="O118" s="919"/>
      <c r="P118" s="920"/>
    </row>
    <row r="119" spans="2:17" ht="6" customHeight="1" x14ac:dyDescent="0.25">
      <c r="B119" s="1118"/>
      <c r="C119" s="645"/>
      <c r="D119" s="47"/>
      <c r="E119" s="6"/>
      <c r="F119" s="161"/>
      <c r="G119" s="162"/>
      <c r="H119" s="420"/>
      <c r="I119" s="657"/>
      <c r="J119" s="214"/>
      <c r="K119" s="153"/>
      <c r="L119" s="486"/>
      <c r="M119" s="37"/>
      <c r="N119" s="644"/>
      <c r="O119" s="919"/>
      <c r="P119" s="920"/>
    </row>
    <row r="120" spans="2:17" ht="15" customHeight="1" x14ac:dyDescent="0.25">
      <c r="B120" s="1118"/>
      <c r="C120" s="628" t="s">
        <v>339</v>
      </c>
      <c r="D120" s="47"/>
      <c r="E120" s="47"/>
      <c r="F120" s="161"/>
      <c r="G120" s="167"/>
      <c r="H120" s="464">
        <f>ROUNDUP(IF(VAR&gt;0,(IF(H68&gt;0,H68/3,0)+IF(H70&gt;0,H70/3,0)+IF(H72&gt;0,H72/1.2,0)+IF(H74&gt;0,H74/1.2,0)+IF(H76&gt;0,H76/3)+IF(H78&gt;0,H78/3,0)+IF(H80&gt;0,H80/1.2,0)+IF(H82&gt;0,H82/1.2,0)+IF(H86&gt;0,H86/3,0)+IF(H88&gt;0,H88/3,0)+IF(H90&gt;0,H90/1.2,0)+IF(H92&gt;0,H92/1.2,0)+IF(H94&gt;0,H94/3,0)+IF(H96&gt;0,H96/3,0)+IF(H98&gt;0,H98/1.2,0)+IF(H100&gt;0,H100/1.2,0))/(VAR*K10),0),0)</f>
        <v>9</v>
      </c>
      <c r="I120" s="657"/>
      <c r="J120" s="214"/>
      <c r="K120" s="153"/>
      <c r="L120" s="486"/>
      <c r="M120" s="625"/>
      <c r="N120" s="644"/>
      <c r="O120" s="631"/>
      <c r="P120" s="632"/>
      <c r="Q120" s="11"/>
    </row>
    <row r="121" spans="2:17" ht="6" customHeight="1" x14ac:dyDescent="0.25">
      <c r="B121" s="1118"/>
      <c r="C121" s="645"/>
      <c r="D121" s="47"/>
      <c r="E121" s="6"/>
      <c r="F121" s="161"/>
      <c r="G121" s="162"/>
      <c r="H121" s="420"/>
      <c r="I121" s="657"/>
      <c r="J121" s="214"/>
      <c r="K121" s="153"/>
      <c r="L121" s="486"/>
      <c r="M121" s="37"/>
      <c r="N121" s="644"/>
      <c r="O121" s="919"/>
      <c r="P121" s="920"/>
    </row>
    <row r="122" spans="2:17" ht="14.1" customHeight="1" x14ac:dyDescent="0.25">
      <c r="B122" s="1118"/>
      <c r="C122" s="628" t="s">
        <v>467</v>
      </c>
      <c r="D122" s="47"/>
      <c r="E122" s="47"/>
      <c r="F122" s="161"/>
      <c r="G122" s="162"/>
      <c r="H122" s="464">
        <v>2</v>
      </c>
      <c r="I122" s="657"/>
      <c r="J122" s="214"/>
      <c r="K122" s="153"/>
      <c r="L122" s="486"/>
      <c r="M122" s="899">
        <v>0</v>
      </c>
      <c r="N122" s="900"/>
      <c r="O122" s="919"/>
      <c r="P122" s="920"/>
      <c r="Q122" s="233">
        <f>IF(M122=0,L122,M122)</f>
        <v>0</v>
      </c>
    </row>
    <row r="123" spans="2:17" ht="6" customHeight="1" x14ac:dyDescent="0.25">
      <c r="B123" s="1118"/>
      <c r="C123" s="645"/>
      <c r="D123" s="47"/>
      <c r="E123" s="6"/>
      <c r="F123" s="161"/>
      <c r="G123" s="162"/>
      <c r="H123" s="420"/>
      <c r="I123" s="657"/>
      <c r="J123" s="214"/>
      <c r="K123" s="153"/>
      <c r="L123" s="486"/>
      <c r="M123" s="37"/>
      <c r="N123" s="644"/>
      <c r="O123" s="919"/>
      <c r="P123" s="920"/>
    </row>
    <row r="124" spans="2:17" ht="15" customHeight="1" x14ac:dyDescent="0.25">
      <c r="B124" s="1118"/>
      <c r="C124" s="628" t="s">
        <v>174</v>
      </c>
      <c r="D124" s="47"/>
      <c r="E124" s="47"/>
      <c r="F124" s="161"/>
      <c r="G124" s="167"/>
      <c r="H124" s="417">
        <v>0</v>
      </c>
      <c r="I124" s="657"/>
      <c r="J124" s="214"/>
      <c r="K124" s="153"/>
      <c r="L124" s="486"/>
      <c r="M124" s="899">
        <v>0</v>
      </c>
      <c r="N124" s="900"/>
      <c r="O124" s="919"/>
      <c r="P124" s="920"/>
      <c r="Q124" s="233">
        <f>IF(M124=0,L124,M124)</f>
        <v>0</v>
      </c>
    </row>
    <row r="125" spans="2:17" ht="6" customHeight="1" thickBot="1" x14ac:dyDescent="0.3">
      <c r="B125" s="1118"/>
      <c r="C125" s="628"/>
      <c r="D125" s="47"/>
      <c r="E125" s="6"/>
      <c r="F125" s="497"/>
      <c r="G125" s="498"/>
      <c r="H125" s="223"/>
      <c r="I125" s="161"/>
      <c r="J125" s="214"/>
      <c r="K125" s="153"/>
      <c r="L125" s="486"/>
      <c r="M125" s="37"/>
      <c r="N125" s="644"/>
      <c r="O125" s="631"/>
      <c r="P125" s="632"/>
    </row>
    <row r="126" spans="2:17" ht="14.1" customHeight="1" x14ac:dyDescent="0.25">
      <c r="B126" s="1118"/>
      <c r="C126" s="494" t="s">
        <v>48</v>
      </c>
      <c r="D126" s="495"/>
      <c r="E126" s="496"/>
      <c r="F126" s="161"/>
      <c r="G126" s="161"/>
      <c r="H126" s="499">
        <v>0</v>
      </c>
      <c r="I126" s="500"/>
      <c r="J126" s="501">
        <v>0</v>
      </c>
      <c r="K126" s="502" t="s">
        <v>52</v>
      </c>
      <c r="L126" s="503">
        <v>5</v>
      </c>
      <c r="M126" s="1140"/>
      <c r="N126" s="1141"/>
      <c r="O126" s="1147">
        <f>IF(H126&gt;0,ROUND((H126/$H$59)+0.495,1),0)</f>
        <v>0</v>
      </c>
      <c r="P126" s="1148"/>
      <c r="Q126" s="233">
        <f>IF(M126=0,L126,M126)</f>
        <v>5</v>
      </c>
    </row>
    <row r="127" spans="2:17" ht="6" customHeight="1" x14ac:dyDescent="0.25">
      <c r="B127" s="1118"/>
      <c r="C127" s="628"/>
      <c r="D127" s="47"/>
      <c r="E127" s="6"/>
      <c r="F127" s="6"/>
      <c r="G127" s="161"/>
      <c r="H127" s="223"/>
      <c r="I127" s="161"/>
      <c r="J127" s="214"/>
      <c r="K127" s="153"/>
      <c r="L127" s="486"/>
      <c r="M127" s="37"/>
      <c r="N127" s="644"/>
      <c r="O127" s="919"/>
      <c r="P127" s="920"/>
    </row>
    <row r="128" spans="2:17" ht="14.1" customHeight="1" x14ac:dyDescent="0.25">
      <c r="B128" s="1118"/>
      <c r="C128" s="339" t="s">
        <v>166</v>
      </c>
      <c r="D128" s="47"/>
      <c r="E128" s="166"/>
      <c r="F128" s="161"/>
      <c r="G128" s="167"/>
      <c r="H128" s="417">
        <v>0</v>
      </c>
      <c r="I128" s="213" t="s">
        <v>228</v>
      </c>
      <c r="J128" s="480">
        <v>0</v>
      </c>
      <c r="K128" s="153" t="s">
        <v>438</v>
      </c>
      <c r="L128" s="486">
        <v>5</v>
      </c>
      <c r="M128" s="625"/>
      <c r="N128" s="644"/>
      <c r="O128" s="923">
        <f>IF(H128&gt;0,ROUND((H128/$H$59)+0.495,1),0)</f>
        <v>0</v>
      </c>
      <c r="P128" s="924"/>
      <c r="Q128" s="233">
        <f>IF(M128=0,L128,M128)</f>
        <v>5</v>
      </c>
    </row>
    <row r="129" spans="2:17" ht="5.25" customHeight="1" x14ac:dyDescent="0.25">
      <c r="B129" s="1118"/>
      <c r="C129" s="645"/>
      <c r="D129" s="47"/>
      <c r="E129" s="6"/>
      <c r="F129" s="161"/>
      <c r="G129" s="164"/>
      <c r="H129" s="223"/>
      <c r="I129" s="657"/>
      <c r="J129" s="657"/>
      <c r="K129" s="153"/>
      <c r="L129" s="486"/>
      <c r="M129" s="37"/>
      <c r="N129" s="644"/>
      <c r="O129" s="919"/>
      <c r="P129" s="920"/>
    </row>
    <row r="130" spans="2:17" ht="15.75" customHeight="1" x14ac:dyDescent="0.25">
      <c r="B130" s="1118"/>
      <c r="C130" s="628" t="s">
        <v>465</v>
      </c>
      <c r="D130" s="47"/>
      <c r="E130" s="47"/>
      <c r="F130" s="161"/>
      <c r="G130" s="162"/>
      <c r="H130" s="464">
        <v>2</v>
      </c>
      <c r="I130" s="657"/>
      <c r="J130" s="657"/>
      <c r="K130" s="153" t="s">
        <v>437</v>
      </c>
      <c r="L130" s="486">
        <v>4</v>
      </c>
      <c r="M130" s="899">
        <v>0</v>
      </c>
      <c r="N130" s="900"/>
      <c r="O130" s="919"/>
      <c r="P130" s="920"/>
      <c r="Q130" s="233">
        <f>IF(M130=0,L130,M130)</f>
        <v>4</v>
      </c>
    </row>
    <row r="131" spans="2:17" ht="6" customHeight="1" x14ac:dyDescent="0.25">
      <c r="B131" s="1118"/>
      <c r="C131" s="628"/>
      <c r="D131" s="47"/>
      <c r="E131" s="6"/>
      <c r="F131" s="161"/>
      <c r="G131" s="164"/>
      <c r="H131" s="223"/>
      <c r="I131" s="657"/>
      <c r="J131" s="657"/>
      <c r="K131" s="153"/>
      <c r="L131" s="486"/>
      <c r="M131" s="37"/>
      <c r="N131" s="644"/>
      <c r="O131" s="631"/>
      <c r="P131" s="632"/>
    </row>
    <row r="132" spans="2:17" ht="15.75" customHeight="1" x14ac:dyDescent="0.25">
      <c r="B132" s="1118"/>
      <c r="C132" s="628" t="s">
        <v>466</v>
      </c>
      <c r="D132" s="47"/>
      <c r="E132" s="47"/>
      <c r="F132" s="161"/>
      <c r="G132" s="162"/>
      <c r="H132" s="464">
        <v>1</v>
      </c>
      <c r="I132" s="646"/>
      <c r="J132" s="657"/>
      <c r="K132" s="153"/>
      <c r="L132" s="486"/>
      <c r="M132" s="625"/>
      <c r="N132" s="644"/>
      <c r="O132" s="631"/>
      <c r="P132" s="632"/>
      <c r="Q132" s="11"/>
    </row>
    <row r="133" spans="2:17" ht="6" customHeight="1" x14ac:dyDescent="0.25">
      <c r="B133" s="1118"/>
      <c r="C133" s="628"/>
      <c r="D133" s="47"/>
      <c r="E133" s="6"/>
      <c r="F133" s="161"/>
      <c r="G133" s="164"/>
      <c r="H133" s="223"/>
      <c r="I133" s="657"/>
      <c r="J133" s="657"/>
      <c r="K133" s="153"/>
      <c r="L133" s="486"/>
      <c r="M133" s="37"/>
      <c r="N133" s="644"/>
      <c r="O133" s="631"/>
      <c r="P133" s="632"/>
    </row>
    <row r="134" spans="2:17" ht="14.1" customHeight="1" x14ac:dyDescent="0.25">
      <c r="B134" s="1118"/>
      <c r="C134" s="339" t="s">
        <v>60</v>
      </c>
      <c r="D134" s="168"/>
      <c r="E134" s="168"/>
      <c r="F134" s="161"/>
      <c r="G134" s="167"/>
      <c r="H134" s="417">
        <v>0</v>
      </c>
      <c r="I134" s="413">
        <v>0</v>
      </c>
      <c r="J134" s="657"/>
      <c r="K134" s="153" t="s">
        <v>52</v>
      </c>
      <c r="L134" s="486">
        <v>3</v>
      </c>
      <c r="M134" s="899">
        <v>0</v>
      </c>
      <c r="N134" s="900"/>
      <c r="O134" s="1136">
        <f>IF(H134&gt;0,ROUND((H134/$H$59)+0.495,1),0)</f>
        <v>0</v>
      </c>
      <c r="P134" s="1137"/>
      <c r="Q134" s="233">
        <f>IF(M134=0,L134,M134)</f>
        <v>3</v>
      </c>
    </row>
    <row r="135" spans="2:17" ht="6" customHeight="1" thickBot="1" x14ac:dyDescent="0.3">
      <c r="B135" s="1119"/>
      <c r="C135" s="645"/>
      <c r="D135" s="47"/>
      <c r="E135" s="6"/>
      <c r="F135" s="161"/>
      <c r="G135" s="164"/>
      <c r="H135" s="223"/>
      <c r="I135" s="164"/>
      <c r="J135" s="164"/>
      <c r="K135" s="153"/>
      <c r="L135" s="486"/>
      <c r="M135" s="905"/>
      <c r="N135" s="906"/>
      <c r="O135" s="631"/>
      <c r="P135" s="632"/>
    </row>
    <row r="136" spans="2:17" ht="14.1" customHeight="1" x14ac:dyDescent="0.25">
      <c r="B136" s="893" t="s">
        <v>177</v>
      </c>
      <c r="C136" s="202" t="s">
        <v>168</v>
      </c>
      <c r="D136" s="169"/>
      <c r="E136" s="170"/>
      <c r="F136" s="171"/>
      <c r="G136" s="172"/>
      <c r="H136" s="418">
        <v>0</v>
      </c>
      <c r="I136" s="322"/>
      <c r="J136" s="322"/>
      <c r="K136" s="473" t="s">
        <v>47</v>
      </c>
      <c r="L136" s="101">
        <v>3</v>
      </c>
      <c r="M136" s="1132">
        <v>0</v>
      </c>
      <c r="N136" s="1133"/>
      <c r="O136" s="1134">
        <f>IF(H136&gt;0,ROUND((H136/$H$59)+0.495,1),0)</f>
        <v>0</v>
      </c>
      <c r="P136" s="1135"/>
      <c r="Q136" s="233">
        <f>IF(M136=0,L136,M136)</f>
        <v>3</v>
      </c>
    </row>
    <row r="137" spans="2:17" ht="6" customHeight="1" x14ac:dyDescent="0.25">
      <c r="B137" s="894"/>
      <c r="C137" s="339"/>
      <c r="D137" s="47"/>
      <c r="E137" s="166"/>
      <c r="F137" s="161"/>
      <c r="G137" s="161"/>
      <c r="H137" s="211"/>
      <c r="I137" s="161"/>
      <c r="J137" s="214"/>
      <c r="K137" s="153"/>
      <c r="L137" s="486"/>
      <c r="M137" s="625"/>
      <c r="N137" s="644"/>
      <c r="O137" s="919"/>
      <c r="P137" s="1131"/>
    </row>
    <row r="138" spans="2:17" ht="14.1" customHeight="1" x14ac:dyDescent="0.25">
      <c r="B138" s="894"/>
      <c r="C138" s="339" t="s">
        <v>167</v>
      </c>
      <c r="D138" s="47"/>
      <c r="E138" s="166"/>
      <c r="F138" s="161"/>
      <c r="G138" s="167"/>
      <c r="H138" s="417">
        <v>0</v>
      </c>
      <c r="I138" s="213"/>
      <c r="J138" s="214"/>
      <c r="K138" s="153"/>
      <c r="L138" s="486"/>
      <c r="M138" s="625"/>
      <c r="N138" s="644"/>
      <c r="O138" s="923">
        <f>IF(H138&gt;0,ROUND((H138/$H$59)+0.495,1),0)</f>
        <v>0</v>
      </c>
      <c r="P138" s="924"/>
    </row>
    <row r="139" spans="2:17" ht="6" customHeight="1" x14ac:dyDescent="0.25">
      <c r="B139" s="894"/>
      <c r="C139" s="628"/>
      <c r="D139" s="47"/>
      <c r="E139" s="6"/>
      <c r="F139" s="161"/>
      <c r="G139" s="164"/>
      <c r="H139" s="223"/>
      <c r="I139" s="657"/>
      <c r="J139" s="214"/>
      <c r="K139" s="153"/>
      <c r="L139" s="486"/>
      <c r="M139" s="37"/>
      <c r="N139" s="644"/>
      <c r="O139" s="631"/>
      <c r="P139" s="637"/>
    </row>
    <row r="140" spans="2:17" ht="14.1" customHeight="1" x14ac:dyDescent="0.25">
      <c r="B140" s="894"/>
      <c r="C140" s="339" t="s">
        <v>165</v>
      </c>
      <c r="D140" s="47"/>
      <c r="E140" s="166"/>
      <c r="F140" s="161"/>
      <c r="G140" s="167"/>
      <c r="H140" s="417">
        <v>0</v>
      </c>
      <c r="I140" s="213" t="s">
        <v>228</v>
      </c>
      <c r="J140" s="480">
        <v>0</v>
      </c>
      <c r="K140" s="153"/>
      <c r="L140" s="636"/>
      <c r="M140" s="899">
        <v>0</v>
      </c>
      <c r="N140" s="900"/>
      <c r="O140" s="923">
        <f>IF(H140&gt;0,ROUND((H140/$H$59)+0.495,1),0)</f>
        <v>0</v>
      </c>
      <c r="P140" s="924"/>
      <c r="Q140" s="233">
        <f>IF(M140=0,L140,M140)</f>
        <v>0</v>
      </c>
    </row>
    <row r="141" spans="2:17" ht="6" customHeight="1" x14ac:dyDescent="0.25">
      <c r="B141" s="894"/>
      <c r="C141" s="628"/>
      <c r="D141" s="47"/>
      <c r="E141" s="6"/>
      <c r="F141" s="161"/>
      <c r="G141" s="164"/>
      <c r="H141" s="223"/>
      <c r="I141" s="657"/>
      <c r="J141" s="214"/>
      <c r="K141" s="153"/>
      <c r="L141" s="486"/>
      <c r="M141" s="37"/>
      <c r="N141" s="644"/>
      <c r="O141" s="631"/>
      <c r="P141" s="637"/>
    </row>
    <row r="142" spans="2:17" ht="11.25" customHeight="1" thickBot="1" x14ac:dyDescent="0.3">
      <c r="B142" s="895"/>
      <c r="C142" s="203" t="s">
        <v>61</v>
      </c>
      <c r="D142" s="173"/>
      <c r="E142" s="173"/>
      <c r="F142" s="174"/>
      <c r="G142" s="175"/>
      <c r="H142" s="419">
        <v>0</v>
      </c>
      <c r="I142" s="176"/>
      <c r="J142" s="481"/>
      <c r="K142" s="153" t="s">
        <v>47</v>
      </c>
      <c r="L142" s="102">
        <v>2.5</v>
      </c>
      <c r="M142" s="1128">
        <v>0</v>
      </c>
      <c r="N142" s="1129"/>
      <c r="O142" s="923">
        <f>IF(H142&gt;0,ROUND((H142/$H$59)+0.495,1),0)</f>
        <v>0</v>
      </c>
      <c r="P142" s="924"/>
      <c r="Q142" s="233">
        <f>IF(M142=0,L142,M142)</f>
        <v>2.5</v>
      </c>
    </row>
    <row r="143" spans="2:17" ht="14.1" customHeight="1" x14ac:dyDescent="0.25">
      <c r="B143" s="1120" t="s">
        <v>164</v>
      </c>
      <c r="C143" s="649" t="s">
        <v>331</v>
      </c>
      <c r="D143" s="177"/>
      <c r="E143" s="54"/>
      <c r="F143" s="178"/>
      <c r="G143" s="179"/>
      <c r="H143" s="421">
        <v>0</v>
      </c>
      <c r="I143" s="375"/>
      <c r="J143" s="375"/>
      <c r="K143" s="152" t="s">
        <v>47</v>
      </c>
      <c r="L143" s="544">
        <v>3</v>
      </c>
      <c r="M143" s="925">
        <v>0</v>
      </c>
      <c r="N143" s="1123"/>
      <c r="O143" s="1100">
        <f>IF(H143&gt;0,ROUND((H143/$H$59)+0.495,1),0)</f>
        <v>0</v>
      </c>
      <c r="P143" s="1101"/>
      <c r="Q143" s="546">
        <f>IF(M143=0,L143,M143)</f>
        <v>3</v>
      </c>
    </row>
    <row r="144" spans="2:17" ht="6" customHeight="1" x14ac:dyDescent="0.25">
      <c r="B144" s="1121"/>
      <c r="C144" s="628"/>
      <c r="D144" s="47"/>
      <c r="E144" s="6"/>
      <c r="F144" s="161"/>
      <c r="G144" s="164"/>
      <c r="H144" s="223"/>
      <c r="I144" s="657"/>
      <c r="J144" s="214"/>
      <c r="K144" s="153"/>
      <c r="L144" s="545"/>
      <c r="M144" s="37"/>
      <c r="N144" s="626"/>
      <c r="O144" s="919"/>
      <c r="P144" s="920"/>
    </row>
    <row r="145" spans="2:17" ht="14.1" customHeight="1" x14ac:dyDescent="0.25">
      <c r="B145" s="1121"/>
      <c r="C145" s="339" t="s">
        <v>53</v>
      </c>
      <c r="D145" s="168"/>
      <c r="E145" s="168"/>
      <c r="F145" s="161"/>
      <c r="G145" s="167"/>
      <c r="H145" s="417">
        <v>0</v>
      </c>
      <c r="I145" s="657"/>
      <c r="J145" s="214"/>
      <c r="K145" s="153" t="s">
        <v>47</v>
      </c>
      <c r="L145" s="545">
        <v>3</v>
      </c>
      <c r="M145" s="899">
        <v>0</v>
      </c>
      <c r="N145" s="900"/>
      <c r="O145" s="923">
        <f>IF(H145&gt;0,ROUND((H145/$H$59)+0.495,1),0)</f>
        <v>0</v>
      </c>
      <c r="P145" s="924"/>
      <c r="Q145" s="546">
        <f>IF(M145=0,L145,M145)</f>
        <v>3</v>
      </c>
    </row>
    <row r="146" spans="2:17" ht="6" customHeight="1" x14ac:dyDescent="0.25">
      <c r="B146" s="1121"/>
      <c r="C146" s="628"/>
      <c r="D146" s="47"/>
      <c r="E146" s="6"/>
      <c r="F146" s="161"/>
      <c r="G146" s="164"/>
      <c r="H146" s="223"/>
      <c r="I146" s="657"/>
      <c r="J146" s="214"/>
      <c r="K146" s="153"/>
      <c r="L146" s="545"/>
      <c r="M146" s="901"/>
      <c r="N146" s="902"/>
      <c r="O146" s="919"/>
      <c r="P146" s="920"/>
    </row>
    <row r="147" spans="2:17" ht="14.1" customHeight="1" x14ac:dyDescent="0.25">
      <c r="B147" s="1121"/>
      <c r="C147" s="339" t="s">
        <v>51</v>
      </c>
      <c r="D147" s="168"/>
      <c r="E147" s="166"/>
      <c r="F147" s="161"/>
      <c r="G147" s="167"/>
      <c r="H147" s="417">
        <v>0</v>
      </c>
      <c r="I147" s="416">
        <v>0</v>
      </c>
      <c r="J147" s="214"/>
      <c r="K147" s="153" t="s">
        <v>52</v>
      </c>
      <c r="L147" s="545">
        <v>3</v>
      </c>
      <c r="M147" s="901"/>
      <c r="N147" s="902"/>
      <c r="O147" s="923">
        <f>IF(H147&gt;0,ROUND((H147/$H$59)+0.495,1),0)</f>
        <v>0</v>
      </c>
      <c r="P147" s="924"/>
      <c r="Q147" s="546">
        <f>IF(M147=0,L147,M147)</f>
        <v>3</v>
      </c>
    </row>
    <row r="148" spans="2:17" ht="6" customHeight="1" x14ac:dyDescent="0.25">
      <c r="B148" s="1121"/>
      <c r="C148" s="628"/>
      <c r="D148" s="47"/>
      <c r="E148" s="6"/>
      <c r="F148" s="161"/>
      <c r="G148" s="164"/>
      <c r="H148" s="223"/>
      <c r="I148" s="657"/>
      <c r="J148" s="214"/>
      <c r="K148" s="153"/>
      <c r="L148" s="545"/>
      <c r="M148" s="901"/>
      <c r="N148" s="902"/>
      <c r="O148" s="923">
        <f t="shared" ref="O148:O172" si="2">IF(H148&gt;0,ROUND((H148/$H$59)+0.495,1),0)</f>
        <v>0</v>
      </c>
      <c r="P148" s="924"/>
    </row>
    <row r="149" spans="2:17" ht="14.1" customHeight="1" thickBot="1" x14ac:dyDescent="0.3">
      <c r="B149" s="1121"/>
      <c r="C149" s="339" t="s">
        <v>54</v>
      </c>
      <c r="D149" s="6"/>
      <c r="E149" s="661"/>
      <c r="F149" s="161"/>
      <c r="G149" s="164"/>
      <c r="H149" s="223"/>
      <c r="I149" s="657"/>
      <c r="J149" s="214"/>
      <c r="K149" s="543"/>
      <c r="L149" s="100"/>
      <c r="M149" s="905"/>
      <c r="N149" s="906"/>
      <c r="O149" s="905"/>
      <c r="P149" s="906"/>
    </row>
    <row r="150" spans="2:17" ht="14.1" customHeight="1" x14ac:dyDescent="0.25">
      <c r="B150" s="1121"/>
      <c r="C150" s="163"/>
      <c r="D150" s="218" t="s">
        <v>169</v>
      </c>
      <c r="E150" s="219"/>
      <c r="F150" s="220"/>
      <c r="G150" s="221"/>
      <c r="H150" s="422">
        <v>1000</v>
      </c>
      <c r="I150" s="217" t="s">
        <v>55</v>
      </c>
      <c r="J150" s="469">
        <v>20</v>
      </c>
      <c r="K150" s="153" t="s">
        <v>43</v>
      </c>
      <c r="L150" s="636">
        <v>0.55000000000000004</v>
      </c>
      <c r="M150" s="901"/>
      <c r="N150" s="902"/>
      <c r="O150" s="937">
        <f>IF(H150&gt;0,ROUND((H150/$H$59)+0.495,1),0)</f>
        <v>53.1</v>
      </c>
      <c r="P150" s="938"/>
      <c r="Q150" s="546">
        <f>IF(M150=0,L150,M150)</f>
        <v>0.55000000000000004</v>
      </c>
    </row>
    <row r="151" spans="2:17" ht="6" customHeight="1" x14ac:dyDescent="0.25">
      <c r="B151" s="1121"/>
      <c r="C151" s="163"/>
      <c r="D151" s="206"/>
      <c r="E151" s="222"/>
      <c r="F151" s="211"/>
      <c r="G151" s="223"/>
      <c r="H151" s="223"/>
      <c r="I151" s="657"/>
      <c r="J151" s="214"/>
      <c r="K151" s="153"/>
      <c r="L151" s="545"/>
      <c r="M151" s="901"/>
      <c r="N151" s="902"/>
      <c r="O151" s="923"/>
      <c r="P151" s="924"/>
    </row>
    <row r="152" spans="2:17" ht="14.1" customHeight="1" x14ac:dyDescent="0.25">
      <c r="B152" s="1121"/>
      <c r="C152" s="48"/>
      <c r="D152" s="209"/>
      <c r="E152" s="646" t="s">
        <v>176</v>
      </c>
      <c r="F152" s="211"/>
      <c r="G152" s="224"/>
      <c r="H152" s="482">
        <v>3</v>
      </c>
      <c r="I152" s="657"/>
      <c r="J152" s="214"/>
      <c r="K152" s="153"/>
      <c r="L152" s="545"/>
      <c r="M152" s="901"/>
      <c r="N152" s="902"/>
      <c r="O152" s="923"/>
      <c r="P152" s="924"/>
    </row>
    <row r="153" spans="2:17" ht="6" customHeight="1" thickBot="1" x14ac:dyDescent="0.3">
      <c r="B153" s="1121"/>
      <c r="C153" s="163"/>
      <c r="D153" s="206"/>
      <c r="E153" s="222"/>
      <c r="F153" s="211"/>
      <c r="G153" s="223"/>
      <c r="H153" s="223"/>
      <c r="I153" s="657"/>
      <c r="J153" s="214"/>
      <c r="K153" s="543"/>
      <c r="L153" s="100"/>
      <c r="M153" s="905"/>
      <c r="N153" s="906"/>
      <c r="O153" s="905"/>
      <c r="P153" s="906"/>
    </row>
    <row r="154" spans="2:17" ht="14.1" customHeight="1" x14ac:dyDescent="0.25">
      <c r="B154" s="1121"/>
      <c r="C154" s="160"/>
      <c r="D154" s="218" t="s">
        <v>62</v>
      </c>
      <c r="E154" s="225"/>
      <c r="F154" s="210"/>
      <c r="G154" s="221"/>
      <c r="H154" s="422">
        <v>0</v>
      </c>
      <c r="I154" s="180"/>
      <c r="J154" s="210"/>
      <c r="K154" s="153" t="s">
        <v>43</v>
      </c>
      <c r="L154" s="636">
        <v>0.55000000000000004</v>
      </c>
      <c r="M154" s="901"/>
      <c r="N154" s="902"/>
      <c r="O154" s="937">
        <f>IF(H154&gt;0,ROUND((H154/$H$59)+0.495,1),0)</f>
        <v>0</v>
      </c>
      <c r="P154" s="938"/>
      <c r="Q154" s="546">
        <f>IF(M154=0,L154,M154)</f>
        <v>0.55000000000000004</v>
      </c>
    </row>
    <row r="155" spans="2:17" ht="6" customHeight="1" x14ac:dyDescent="0.25">
      <c r="B155" s="1121"/>
      <c r="C155" s="163"/>
      <c r="D155" s="206"/>
      <c r="E155" s="209"/>
      <c r="F155" s="211"/>
      <c r="G155" s="223"/>
      <c r="H155" s="223"/>
      <c r="I155" s="214"/>
      <c r="J155" s="214"/>
      <c r="K155" s="153"/>
      <c r="L155" s="545"/>
      <c r="M155" s="901"/>
      <c r="N155" s="902"/>
      <c r="O155" s="923"/>
      <c r="P155" s="924"/>
    </row>
    <row r="156" spans="2:17" ht="14.1" customHeight="1" x14ac:dyDescent="0.25">
      <c r="B156" s="1121"/>
      <c r="C156" s="160"/>
      <c r="D156" s="646"/>
      <c r="E156" s="105" t="s">
        <v>59</v>
      </c>
      <c r="F156" s="213" t="s">
        <v>170</v>
      </c>
      <c r="G156" s="226"/>
      <c r="H156" s="423">
        <v>0</v>
      </c>
      <c r="I156" s="213" t="s">
        <v>67</v>
      </c>
      <c r="J156" s="423">
        <v>0</v>
      </c>
      <c r="K156" s="153"/>
      <c r="L156" s="545"/>
      <c r="M156" s="901"/>
      <c r="N156" s="902"/>
      <c r="O156" s="923"/>
      <c r="P156" s="924"/>
    </row>
    <row r="157" spans="2:17" ht="6" customHeight="1" x14ac:dyDescent="0.25">
      <c r="B157" s="1121"/>
      <c r="C157" s="163"/>
      <c r="D157" s="206"/>
      <c r="E157" s="209"/>
      <c r="F157" s="211"/>
      <c r="G157" s="223"/>
      <c r="H157" s="223"/>
      <c r="I157" s="12"/>
      <c r="J157" s="214"/>
      <c r="K157" s="153"/>
      <c r="L157" s="545"/>
      <c r="M157" s="901"/>
      <c r="N157" s="902"/>
      <c r="O157" s="923"/>
      <c r="P157" s="924"/>
    </row>
    <row r="158" spans="2:17" ht="14.1" customHeight="1" x14ac:dyDescent="0.25">
      <c r="B158" s="1121"/>
      <c r="C158" s="163"/>
      <c r="D158" s="206"/>
      <c r="E158" s="105"/>
      <c r="F158" s="227"/>
      <c r="G158" s="228"/>
      <c r="H158" s="228"/>
      <c r="I158" s="213" t="s">
        <v>13</v>
      </c>
      <c r="J158" s="470">
        <v>0</v>
      </c>
      <c r="K158" s="153"/>
      <c r="L158" s="545"/>
      <c r="M158" s="901"/>
      <c r="N158" s="902"/>
      <c r="O158" s="923"/>
      <c r="P158" s="924"/>
    </row>
    <row r="159" spans="2:17" ht="6" customHeight="1" thickBot="1" x14ac:dyDescent="0.3">
      <c r="B159" s="1121"/>
      <c r="C159" s="163"/>
      <c r="D159" s="229"/>
      <c r="E159" s="209"/>
      <c r="F159" s="211"/>
      <c r="G159" s="223"/>
      <c r="H159" s="223"/>
      <c r="I159" s="12"/>
      <c r="J159" s="214"/>
      <c r="K159" s="543"/>
      <c r="L159" s="100"/>
      <c r="M159" s="905"/>
      <c r="N159" s="906"/>
      <c r="O159" s="905"/>
      <c r="P159" s="906"/>
    </row>
    <row r="160" spans="2:17" ht="14.1" customHeight="1" x14ac:dyDescent="0.25">
      <c r="B160" s="1121"/>
      <c r="C160" s="163"/>
      <c r="D160" s="218" t="s">
        <v>63</v>
      </c>
      <c r="E160" s="219"/>
      <c r="F160" s="220"/>
      <c r="G160" s="221"/>
      <c r="H160" s="422">
        <v>0</v>
      </c>
      <c r="I160" s="215"/>
      <c r="J160" s="215"/>
      <c r="K160" s="153" t="s">
        <v>43</v>
      </c>
      <c r="L160" s="636">
        <v>0.4</v>
      </c>
      <c r="M160" s="901"/>
      <c r="N160" s="902"/>
      <c r="O160" s="937">
        <f>IF(H160&gt;0,ROUND((H160/$H$59)+0.495,1),0)</f>
        <v>0</v>
      </c>
      <c r="P160" s="938"/>
      <c r="Q160" s="546">
        <f>IF(M160=0,L160,M160)</f>
        <v>0.4</v>
      </c>
    </row>
    <row r="161" spans="2:17" ht="6" customHeight="1" x14ac:dyDescent="0.25">
      <c r="B161" s="1121"/>
      <c r="C161" s="163"/>
      <c r="D161" s="206"/>
      <c r="E161" s="209"/>
      <c r="F161" s="211"/>
      <c r="G161" s="223"/>
      <c r="H161" s="223"/>
      <c r="I161" s="12"/>
      <c r="J161" s="214"/>
      <c r="K161" s="153"/>
      <c r="L161" s="545"/>
      <c r="M161" s="901"/>
      <c r="N161" s="902"/>
      <c r="O161" s="923"/>
      <c r="P161" s="924"/>
    </row>
    <row r="162" spans="2:17" ht="14.1" customHeight="1" x14ac:dyDescent="0.25">
      <c r="B162" s="1121"/>
      <c r="C162" s="163"/>
      <c r="D162" s="206"/>
      <c r="E162" s="105" t="s">
        <v>59</v>
      </c>
      <c r="F162" s="213" t="s">
        <v>170</v>
      </c>
      <c r="G162" s="226"/>
      <c r="H162" s="423">
        <v>0</v>
      </c>
      <c r="I162" s="213" t="s">
        <v>64</v>
      </c>
      <c r="J162" s="423">
        <v>0</v>
      </c>
      <c r="K162" s="153"/>
      <c r="L162" s="545"/>
      <c r="M162" s="901"/>
      <c r="N162" s="902"/>
      <c r="O162" s="923"/>
      <c r="P162" s="924"/>
    </row>
    <row r="163" spans="2:17" ht="6" customHeight="1" x14ac:dyDescent="0.25">
      <c r="B163" s="1121"/>
      <c r="C163" s="163"/>
      <c r="D163" s="206"/>
      <c r="E163" s="209"/>
      <c r="F163" s="211"/>
      <c r="G163" s="223"/>
      <c r="H163" s="223"/>
      <c r="I163" s="12"/>
      <c r="J163" s="214"/>
      <c r="K163" s="153"/>
      <c r="L163" s="545"/>
      <c r="M163" s="901"/>
      <c r="N163" s="902"/>
      <c r="O163" s="923"/>
      <c r="P163" s="924"/>
    </row>
    <row r="164" spans="2:17" ht="14.1" customHeight="1" x14ac:dyDescent="0.25">
      <c r="B164" s="1121"/>
      <c r="C164" s="48"/>
      <c r="D164" s="209"/>
      <c r="E164" s="646"/>
      <c r="F164" s="211"/>
      <c r="G164" s="230"/>
      <c r="H164" s="230"/>
      <c r="I164" s="213" t="s">
        <v>13</v>
      </c>
      <c r="J164" s="470">
        <v>0</v>
      </c>
      <c r="K164" s="153"/>
      <c r="L164" s="636"/>
      <c r="M164" s="901"/>
      <c r="N164" s="902"/>
      <c r="O164" s="923"/>
      <c r="P164" s="924"/>
    </row>
    <row r="165" spans="2:17" ht="6" customHeight="1" thickBot="1" x14ac:dyDescent="0.3">
      <c r="B165" s="1121"/>
      <c r="C165" s="163"/>
      <c r="D165" s="209"/>
      <c r="E165" s="209"/>
      <c r="F165" s="209"/>
      <c r="G165" s="209"/>
      <c r="H165" s="209"/>
      <c r="I165" s="209"/>
      <c r="J165" s="214"/>
      <c r="K165" s="543"/>
      <c r="L165" s="100"/>
      <c r="M165" s="905"/>
      <c r="N165" s="906"/>
      <c r="O165" s="905"/>
      <c r="P165" s="906"/>
    </row>
    <row r="166" spans="2:17" ht="14.1" customHeight="1" x14ac:dyDescent="0.25">
      <c r="B166" s="1121"/>
      <c r="C166" s="163"/>
      <c r="D166" s="218" t="s">
        <v>65</v>
      </c>
      <c r="E166" s="219"/>
      <c r="F166" s="220"/>
      <c r="G166" s="220"/>
      <c r="H166" s="422">
        <v>0</v>
      </c>
      <c r="I166" s="216" t="s">
        <v>55</v>
      </c>
      <c r="J166" s="469">
        <v>0</v>
      </c>
      <c r="K166" s="153" t="s">
        <v>43</v>
      </c>
      <c r="L166" s="636">
        <v>0.8</v>
      </c>
      <c r="M166" s="901"/>
      <c r="N166" s="902"/>
      <c r="O166" s="937">
        <f>IF(H166&gt;0,ROUND((H166/$H$59)+0.495,1),0)</f>
        <v>0</v>
      </c>
      <c r="P166" s="938"/>
      <c r="Q166" s="546">
        <f>IF(M166=0,L166,M166)</f>
        <v>0.8</v>
      </c>
    </row>
    <row r="167" spans="2:17" ht="6" customHeight="1" x14ac:dyDescent="0.25">
      <c r="B167" s="1121"/>
      <c r="C167" s="163"/>
      <c r="D167" s="6"/>
      <c r="E167" s="646"/>
      <c r="F167" s="211"/>
      <c r="G167" s="164"/>
      <c r="H167" s="223"/>
      <c r="I167" s="166"/>
      <c r="J167" s="214"/>
      <c r="K167" s="153"/>
      <c r="L167" s="636"/>
      <c r="M167" s="901"/>
      <c r="N167" s="902"/>
      <c r="O167" s="923"/>
      <c r="P167" s="924"/>
    </row>
    <row r="168" spans="2:17" ht="14.1" customHeight="1" x14ac:dyDescent="0.25">
      <c r="B168" s="1121"/>
      <c r="C168" s="163" t="s">
        <v>49</v>
      </c>
      <c r="D168" s="6"/>
      <c r="E168" s="646"/>
      <c r="F168" s="213" t="s">
        <v>13</v>
      </c>
      <c r="G168" s="167"/>
      <c r="H168" s="417">
        <v>0</v>
      </c>
      <c r="I168" s="657"/>
      <c r="J168" s="214"/>
      <c r="K168" s="153"/>
      <c r="L168" s="636"/>
      <c r="M168" s="901"/>
      <c r="N168" s="902"/>
      <c r="O168" s="923"/>
      <c r="P168" s="924"/>
    </row>
    <row r="169" spans="2:17" ht="6" customHeight="1" thickBot="1" x14ac:dyDescent="0.3">
      <c r="B169" s="1121"/>
      <c r="C169" s="163"/>
      <c r="D169" s="100"/>
      <c r="E169" s="100"/>
      <c r="F169" s="100"/>
      <c r="G169" s="100"/>
      <c r="H169" s="100"/>
      <c r="I169" s="100"/>
      <c r="J169" s="100"/>
      <c r="K169" s="543"/>
      <c r="L169" s="100"/>
      <c r="M169" s="905"/>
      <c r="N169" s="906"/>
      <c r="O169" s="905"/>
      <c r="P169" s="906"/>
    </row>
    <row r="170" spans="2:17" ht="14.1" customHeight="1" x14ac:dyDescent="0.25">
      <c r="B170" s="1121"/>
      <c r="C170" s="628" t="s">
        <v>171</v>
      </c>
      <c r="D170" s="220"/>
      <c r="E170" s="220"/>
      <c r="F170" s="220"/>
      <c r="G170" s="220"/>
      <c r="H170" s="576" t="str">
        <f>K16</f>
        <v>Non</v>
      </c>
      <c r="I170" s="220"/>
      <c r="J170" s="220"/>
      <c r="K170" s="153"/>
      <c r="L170" s="636"/>
      <c r="M170" s="901"/>
      <c r="N170" s="902"/>
      <c r="O170" s="923"/>
      <c r="P170" s="924"/>
    </row>
    <row r="171" spans="2:17" ht="6" customHeight="1" x14ac:dyDescent="0.25">
      <c r="B171" s="1121"/>
      <c r="C171" s="628"/>
      <c r="D171" s="206"/>
      <c r="E171" s="209"/>
      <c r="F171" s="211"/>
      <c r="G171" s="164"/>
      <c r="H171" s="223"/>
      <c r="I171" s="657"/>
      <c r="J171" s="214"/>
      <c r="K171" s="153"/>
      <c r="L171" s="636"/>
      <c r="M171" s="901"/>
      <c r="N171" s="902"/>
      <c r="O171" s="923">
        <f t="shared" si="2"/>
        <v>0</v>
      </c>
      <c r="P171" s="924"/>
    </row>
    <row r="172" spans="2:17" ht="14.1" customHeight="1" x14ac:dyDescent="0.25">
      <c r="B172" s="1121"/>
      <c r="C172" s="971" t="s">
        <v>173</v>
      </c>
      <c r="D172" s="972"/>
      <c r="E172" s="972"/>
      <c r="F172" s="972"/>
      <c r="G172" s="167"/>
      <c r="H172" s="417">
        <v>0</v>
      </c>
      <c r="I172" s="648"/>
      <c r="J172" s="214"/>
      <c r="K172" s="153" t="s">
        <v>47</v>
      </c>
      <c r="L172" s="636">
        <v>2</v>
      </c>
      <c r="M172" s="899">
        <v>0</v>
      </c>
      <c r="N172" s="900"/>
      <c r="O172" s="923">
        <f t="shared" si="2"/>
        <v>0</v>
      </c>
      <c r="P172" s="924"/>
      <c r="Q172" s="546">
        <f>IF(M172=0,L172,M172)</f>
        <v>2</v>
      </c>
    </row>
    <row r="173" spans="2:17" ht="6" customHeight="1" x14ac:dyDescent="0.25">
      <c r="B173" s="1121"/>
      <c r="C173" s="628"/>
      <c r="D173" s="206"/>
      <c r="E173" s="209"/>
      <c r="F173" s="211"/>
      <c r="G173" s="164"/>
      <c r="H173" s="223"/>
      <c r="I173" s="657"/>
      <c r="J173" s="214"/>
      <c r="K173" s="153"/>
      <c r="L173" s="636"/>
      <c r="M173" s="901"/>
      <c r="N173" s="902"/>
      <c r="O173" s="919"/>
      <c r="P173" s="920"/>
    </row>
    <row r="174" spans="2:17" ht="14.1" customHeight="1" x14ac:dyDescent="0.25">
      <c r="B174" s="1121"/>
      <c r="C174" s="208" t="s">
        <v>172</v>
      </c>
      <c r="D174" s="212"/>
      <c r="E174" s="212"/>
      <c r="F174" s="629"/>
      <c r="G174" s="167"/>
      <c r="H174" s="417">
        <v>0</v>
      </c>
      <c r="I174" s="213" t="s">
        <v>55</v>
      </c>
      <c r="J174" s="471">
        <v>0</v>
      </c>
      <c r="K174" s="153" t="s">
        <v>47</v>
      </c>
      <c r="L174" s="636">
        <v>4</v>
      </c>
      <c r="M174" s="899">
        <v>0</v>
      </c>
      <c r="N174" s="900"/>
      <c r="O174" s="923">
        <f>IF(H174&gt;0,ROUND((H174/$H$59)+0.495,1),0)</f>
        <v>0</v>
      </c>
      <c r="P174" s="924"/>
      <c r="Q174" s="546">
        <f>IF(M174=0,L174,M174)</f>
        <v>4</v>
      </c>
    </row>
    <row r="175" spans="2:17" ht="6" customHeight="1" x14ac:dyDescent="0.25">
      <c r="B175" s="1121"/>
      <c r="C175" s="163"/>
      <c r="D175" s="47"/>
      <c r="E175" s="6"/>
      <c r="F175" s="161"/>
      <c r="G175" s="164"/>
      <c r="H175" s="223"/>
      <c r="I175" s="657"/>
      <c r="J175" s="214"/>
      <c r="K175" s="153"/>
      <c r="L175" s="636"/>
      <c r="M175" s="901"/>
      <c r="N175" s="902"/>
      <c r="O175" s="919"/>
      <c r="P175" s="920"/>
    </row>
    <row r="176" spans="2:17" ht="14.1" customHeight="1" x14ac:dyDescent="0.25">
      <c r="B176" s="1121"/>
      <c r="C176" s="183"/>
      <c r="D176" s="184"/>
      <c r="E176" s="165"/>
      <c r="F176" s="105" t="s">
        <v>328</v>
      </c>
      <c r="G176" s="182"/>
      <c r="H176" s="414">
        <v>0</v>
      </c>
      <c r="I176" s="213" t="s">
        <v>252</v>
      </c>
      <c r="J176" s="472" t="s">
        <v>258</v>
      </c>
      <c r="K176" s="153"/>
      <c r="L176" s="636"/>
      <c r="M176" s="901"/>
      <c r="N176" s="902"/>
      <c r="O176" s="919"/>
      <c r="P176" s="920"/>
    </row>
    <row r="177" spans="2:17" ht="6" customHeight="1" x14ac:dyDescent="0.25">
      <c r="B177" s="1121"/>
      <c r="C177" s="163"/>
      <c r="D177" s="47"/>
      <c r="E177" s="6"/>
      <c r="F177" s="161"/>
      <c r="G177" s="164"/>
      <c r="H177" s="223"/>
      <c r="I177" s="657"/>
      <c r="J177" s="657"/>
      <c r="K177" s="153"/>
      <c r="L177" s="636"/>
      <c r="M177" s="901"/>
      <c r="N177" s="902"/>
      <c r="O177" s="919"/>
      <c r="P177" s="920"/>
    </row>
    <row r="178" spans="2:17" ht="14.1" customHeight="1" x14ac:dyDescent="0.25">
      <c r="B178" s="1121"/>
      <c r="C178" s="208" t="s">
        <v>178</v>
      </c>
      <c r="D178" s="47"/>
      <c r="E178" s="47"/>
      <c r="F178" s="185"/>
      <c r="G178" s="181"/>
      <c r="H178" s="464">
        <v>2</v>
      </c>
      <c r="I178" s="657"/>
      <c r="J178" s="657"/>
      <c r="K178" s="153"/>
      <c r="L178" s="636"/>
      <c r="M178" s="901"/>
      <c r="N178" s="902"/>
      <c r="O178" s="919"/>
      <c r="P178" s="920"/>
    </row>
    <row r="179" spans="2:17" ht="6" customHeight="1" x14ac:dyDescent="0.25">
      <c r="B179" s="1121"/>
      <c r="C179" s="628"/>
      <c r="D179" s="47"/>
      <c r="E179" s="6"/>
      <c r="F179" s="161"/>
      <c r="G179" s="164"/>
      <c r="H179" s="223"/>
      <c r="I179" s="657"/>
      <c r="J179" s="657"/>
      <c r="K179" s="153"/>
      <c r="L179" s="636"/>
      <c r="M179" s="901"/>
      <c r="N179" s="902"/>
      <c r="O179" s="919"/>
      <c r="P179" s="920"/>
    </row>
    <row r="180" spans="2:17" ht="14.1" customHeight="1" x14ac:dyDescent="0.25">
      <c r="B180" s="1121"/>
      <c r="C180" s="628" t="s">
        <v>75</v>
      </c>
      <c r="D180" s="47"/>
      <c r="E180" s="47"/>
      <c r="F180" s="185"/>
      <c r="G180" s="181"/>
      <c r="H180" s="464">
        <v>2</v>
      </c>
      <c r="I180" s="186"/>
      <c r="J180" s="657"/>
      <c r="K180" s="153"/>
      <c r="L180" s="636"/>
      <c r="M180" s="901"/>
      <c r="N180" s="902"/>
      <c r="O180" s="919"/>
      <c r="P180" s="920"/>
    </row>
    <row r="181" spans="2:17" ht="6" customHeight="1" x14ac:dyDescent="0.25">
      <c r="B181" s="1121"/>
      <c r="C181" s="628"/>
      <c r="D181" s="47"/>
      <c r="E181" s="6"/>
      <c r="F181" s="161"/>
      <c r="G181" s="164"/>
      <c r="H181" s="223"/>
      <c r="I181" s="657"/>
      <c r="J181" s="657"/>
      <c r="K181" s="153"/>
      <c r="L181" s="636"/>
      <c r="M181" s="901"/>
      <c r="N181" s="902"/>
      <c r="O181" s="919"/>
      <c r="P181" s="920"/>
    </row>
    <row r="182" spans="2:17" ht="14.1" customHeight="1" x14ac:dyDescent="0.25">
      <c r="B182" s="1121"/>
      <c r="C182" s="628" t="s">
        <v>179</v>
      </c>
      <c r="D182" s="47"/>
      <c r="E182" s="47"/>
      <c r="F182" s="185"/>
      <c r="G182" s="32"/>
      <c r="H182" s="466">
        <v>1</v>
      </c>
      <c r="I182" s="657"/>
      <c r="J182" s="657"/>
      <c r="K182" s="153"/>
      <c r="L182" s="636"/>
      <c r="M182" s="901"/>
      <c r="N182" s="902"/>
      <c r="O182" s="919"/>
      <c r="P182" s="920"/>
    </row>
    <row r="183" spans="2:17" ht="6" customHeight="1" thickBot="1" x14ac:dyDescent="0.3">
      <c r="B183" s="1122"/>
      <c r="C183" s="187"/>
      <c r="D183" s="188"/>
      <c r="E183" s="8"/>
      <c r="F183" s="189"/>
      <c r="G183" s="190"/>
      <c r="H183" s="424"/>
      <c r="I183" s="191"/>
      <c r="J183" s="191"/>
      <c r="K183" s="154"/>
      <c r="L183" s="660"/>
      <c r="M183" s="927"/>
      <c r="N183" s="928"/>
      <c r="O183" s="921"/>
      <c r="P183" s="922"/>
    </row>
    <row r="184" spans="2:17" ht="14.1" customHeight="1" x14ac:dyDescent="0.25">
      <c r="B184" s="896" t="s">
        <v>163</v>
      </c>
      <c r="C184" s="649" t="s">
        <v>56</v>
      </c>
      <c r="D184" s="205"/>
      <c r="E184" s="54"/>
      <c r="F184" s="178"/>
      <c r="G184" s="179"/>
      <c r="H184" s="421">
        <v>0</v>
      </c>
      <c r="I184" s="143"/>
      <c r="J184" s="143"/>
      <c r="K184" s="153" t="s">
        <v>47</v>
      </c>
      <c r="L184" s="97">
        <v>6</v>
      </c>
      <c r="M184" s="925">
        <v>0</v>
      </c>
      <c r="N184" s="926"/>
      <c r="O184" s="923">
        <f>IF(H184&gt;0,ROUND((H184/$H$59)+0.495,1),0)</f>
        <v>0</v>
      </c>
      <c r="P184" s="924"/>
      <c r="Q184" s="233">
        <f>IF(M184=0,L184,M184)</f>
        <v>6</v>
      </c>
    </row>
    <row r="185" spans="2:17" ht="6" customHeight="1" x14ac:dyDescent="0.25">
      <c r="B185" s="897"/>
      <c r="C185" s="628"/>
      <c r="D185" s="206"/>
      <c r="E185" s="6"/>
      <c r="F185" s="161"/>
      <c r="G185" s="164"/>
      <c r="H185" s="223"/>
      <c r="I185" s="657"/>
      <c r="J185" s="657"/>
      <c r="K185" s="153"/>
      <c r="L185" s="486"/>
      <c r="M185" s="625"/>
      <c r="N185" s="644"/>
      <c r="O185" s="919"/>
      <c r="P185" s="920"/>
    </row>
    <row r="186" spans="2:17" ht="14.1" customHeight="1" x14ac:dyDescent="0.25">
      <c r="B186" s="897"/>
      <c r="C186" s="339" t="s">
        <v>58</v>
      </c>
      <c r="D186" s="206"/>
      <c r="E186" s="47"/>
      <c r="F186" s="161"/>
      <c r="G186" s="167"/>
      <c r="H186" s="417">
        <v>0</v>
      </c>
      <c r="I186" s="657"/>
      <c r="J186" s="657"/>
      <c r="K186" s="153"/>
      <c r="L186" s="486"/>
      <c r="M186" s="899"/>
      <c r="N186" s="918"/>
      <c r="O186" s="919"/>
      <c r="P186" s="920"/>
    </row>
    <row r="187" spans="2:17" ht="6" customHeight="1" x14ac:dyDescent="0.25">
      <c r="B187" s="897"/>
      <c r="C187" s="628"/>
      <c r="D187" s="206"/>
      <c r="E187" s="6"/>
      <c r="F187" s="161"/>
      <c r="G187" s="164"/>
      <c r="H187" s="223"/>
      <c r="I187" s="657"/>
      <c r="J187" s="657"/>
      <c r="K187" s="153"/>
      <c r="L187" s="486"/>
      <c r="M187" s="625"/>
      <c r="N187" s="644"/>
      <c r="O187" s="919"/>
      <c r="P187" s="920"/>
    </row>
    <row r="188" spans="2:17" ht="14.1" customHeight="1" x14ac:dyDescent="0.25">
      <c r="B188" s="897"/>
      <c r="C188" s="339" t="s">
        <v>180</v>
      </c>
      <c r="D188" s="339"/>
      <c r="E188" s="165"/>
      <c r="F188" s="165"/>
      <c r="G188" s="167"/>
      <c r="H188" s="417">
        <v>0</v>
      </c>
      <c r="I188" s="657"/>
      <c r="J188" s="657"/>
      <c r="K188" s="153" t="s">
        <v>47</v>
      </c>
      <c r="L188" s="486">
        <v>8</v>
      </c>
      <c r="M188" s="899">
        <v>0</v>
      </c>
      <c r="N188" s="918"/>
      <c r="O188" s="919"/>
      <c r="P188" s="920"/>
      <c r="Q188" s="233">
        <f>IF(M188=0,L188,M188)</f>
        <v>8</v>
      </c>
    </row>
    <row r="189" spans="2:17" ht="6" customHeight="1" x14ac:dyDescent="0.25">
      <c r="B189" s="897"/>
      <c r="C189" s="903"/>
      <c r="D189" s="904"/>
      <c r="E189" s="6"/>
      <c r="F189" s="161"/>
      <c r="G189" s="164"/>
      <c r="H189" s="223"/>
      <c r="I189" s="657"/>
      <c r="J189" s="657"/>
      <c r="K189" s="153"/>
      <c r="L189" s="486"/>
      <c r="M189" s="625"/>
      <c r="N189" s="644"/>
      <c r="O189" s="919"/>
      <c r="P189" s="920"/>
    </row>
    <row r="190" spans="2:17" ht="14.1" customHeight="1" x14ac:dyDescent="0.25">
      <c r="B190" s="897"/>
      <c r="C190" s="339" t="s">
        <v>181</v>
      </c>
      <c r="D190" s="339"/>
      <c r="E190" s="917"/>
      <c r="F190" s="917"/>
      <c r="G190" s="32"/>
      <c r="H190" s="425">
        <v>0</v>
      </c>
      <c r="I190" s="657"/>
      <c r="J190" s="657"/>
      <c r="K190" s="153"/>
      <c r="L190" s="486"/>
      <c r="M190" s="899"/>
      <c r="N190" s="918"/>
      <c r="O190" s="919"/>
      <c r="P190" s="920"/>
    </row>
    <row r="191" spans="2:17" ht="6" customHeight="1" x14ac:dyDescent="0.25">
      <c r="B191" s="897"/>
      <c r="C191" s="903"/>
      <c r="D191" s="904"/>
      <c r="E191" s="6"/>
      <c r="F191" s="161"/>
      <c r="G191" s="164"/>
      <c r="H191" s="223"/>
      <c r="I191" s="657"/>
      <c r="J191" s="657"/>
      <c r="K191" s="153"/>
      <c r="L191" s="486"/>
      <c r="M191" s="625"/>
      <c r="N191" s="644"/>
      <c r="O191" s="919"/>
      <c r="P191" s="920"/>
    </row>
    <row r="192" spans="2:17" ht="14.1" customHeight="1" x14ac:dyDescent="0.25">
      <c r="B192" s="897"/>
      <c r="C192" s="339" t="s">
        <v>184</v>
      </c>
      <c r="D192" s="339"/>
      <c r="E192" s="47"/>
      <c r="F192" s="47"/>
      <c r="G192" s="192"/>
      <c r="H192" s="417">
        <v>0</v>
      </c>
      <c r="I192" s="657"/>
      <c r="J192" s="657"/>
      <c r="K192" s="153" t="s">
        <v>47</v>
      </c>
      <c r="L192" s="486">
        <v>3</v>
      </c>
      <c r="M192" s="899">
        <v>0</v>
      </c>
      <c r="N192" s="918"/>
      <c r="O192" s="919"/>
      <c r="P192" s="920"/>
      <c r="Q192" s="233">
        <f>IF(M192=0,L192,M192)</f>
        <v>3</v>
      </c>
    </row>
    <row r="193" spans="1:18" ht="6" customHeight="1" x14ac:dyDescent="0.25">
      <c r="B193" s="897"/>
      <c r="C193" s="903"/>
      <c r="D193" s="904"/>
      <c r="E193" s="6"/>
      <c r="F193" s="161"/>
      <c r="G193" s="164"/>
      <c r="H193" s="223"/>
      <c r="I193" s="657"/>
      <c r="J193" s="657"/>
      <c r="K193" s="153"/>
      <c r="L193" s="486"/>
      <c r="M193" s="625"/>
      <c r="N193" s="644"/>
      <c r="O193" s="919"/>
      <c r="P193" s="920"/>
    </row>
    <row r="194" spans="1:18" ht="14.1" customHeight="1" x14ac:dyDescent="0.25">
      <c r="B194" s="897"/>
      <c r="C194" s="204" t="s">
        <v>183</v>
      </c>
      <c r="D194" s="207"/>
      <c r="E194" s="47"/>
      <c r="F194" s="47"/>
      <c r="G194" s="167"/>
      <c r="H194" s="467">
        <v>10</v>
      </c>
      <c r="I194" s="657"/>
      <c r="J194" s="657"/>
      <c r="K194" s="153"/>
      <c r="L194" s="486"/>
      <c r="M194" s="899">
        <v>0</v>
      </c>
      <c r="N194" s="918"/>
      <c r="O194" s="919"/>
      <c r="P194" s="920"/>
    </row>
    <row r="195" spans="1:18" ht="6" customHeight="1" x14ac:dyDescent="0.25">
      <c r="B195" s="897"/>
      <c r="C195" s="903"/>
      <c r="D195" s="904"/>
      <c r="E195" s="6"/>
      <c r="F195" s="161"/>
      <c r="G195" s="164"/>
      <c r="H195" s="223"/>
      <c r="I195" s="657"/>
      <c r="J195" s="657"/>
      <c r="K195" s="153"/>
      <c r="L195" s="486"/>
      <c r="M195" s="625"/>
      <c r="N195" s="644"/>
      <c r="O195" s="919"/>
      <c r="P195" s="920"/>
    </row>
    <row r="196" spans="1:18" ht="14.1" customHeight="1" thickBot="1" x14ac:dyDescent="0.3">
      <c r="B196" s="898"/>
      <c r="C196" s="909" t="s">
        <v>457</v>
      </c>
      <c r="D196" s="910"/>
      <c r="E196" s="910"/>
      <c r="F196" s="382" t="s">
        <v>456</v>
      </c>
      <c r="G196" s="194"/>
      <c r="H196" s="426">
        <v>0</v>
      </c>
      <c r="I196" s="231" t="s">
        <v>182</v>
      </c>
      <c r="J196" s="429">
        <v>0</v>
      </c>
      <c r="K196" s="154" t="s">
        <v>47</v>
      </c>
      <c r="L196" s="41"/>
      <c r="M196" s="1040"/>
      <c r="N196" s="1041"/>
      <c r="O196" s="921"/>
      <c r="P196" s="922"/>
      <c r="Q196" s="233">
        <f>IF(M196=0,L196,M196)</f>
        <v>0</v>
      </c>
      <c r="R196" s="4" t="s">
        <v>320</v>
      </c>
    </row>
    <row r="197" spans="1:18" ht="14.1" customHeight="1" x14ac:dyDescent="0.25">
      <c r="B197" s="1023" t="s">
        <v>203</v>
      </c>
      <c r="C197" s="1028" t="s">
        <v>66</v>
      </c>
      <c r="D197" s="1029"/>
      <c r="E197" s="96"/>
      <c r="F197" s="178"/>
      <c r="G197" s="195"/>
      <c r="H197" s="427"/>
      <c r="I197" s="143"/>
      <c r="J197" s="430" t="s">
        <v>254</v>
      </c>
      <c r="K197" s="152" t="s">
        <v>47</v>
      </c>
      <c r="L197" s="486">
        <v>0.16</v>
      </c>
      <c r="M197" s="640"/>
      <c r="N197" s="641"/>
      <c r="O197" s="919"/>
      <c r="P197" s="920"/>
      <c r="Q197" s="233">
        <f>IF(M197=0,L197,M197)</f>
        <v>0.16</v>
      </c>
      <c r="R197" s="4" t="s">
        <v>110</v>
      </c>
    </row>
    <row r="198" spans="1:18" ht="14.1" customHeight="1" x14ac:dyDescent="0.25">
      <c r="B198" s="1024"/>
      <c r="C198" s="17"/>
      <c r="D198" s="47"/>
      <c r="E198" s="646" t="s">
        <v>529</v>
      </c>
      <c r="F198" s="185"/>
      <c r="G198" s="32"/>
      <c r="H198" s="415" t="s">
        <v>258</v>
      </c>
      <c r="I198" s="657"/>
      <c r="J198" s="412" t="s">
        <v>256</v>
      </c>
      <c r="K198" s="153" t="s">
        <v>43</v>
      </c>
      <c r="L198" s="486">
        <v>7.0000000000000007E-2</v>
      </c>
      <c r="M198" s="899"/>
      <c r="N198" s="900"/>
      <c r="O198" s="919"/>
      <c r="P198" s="920"/>
      <c r="Q198" s="233">
        <f>IF(M198=0,L198,M198)</f>
        <v>7.0000000000000007E-2</v>
      </c>
      <c r="R198" s="4" t="s">
        <v>255</v>
      </c>
    </row>
    <row r="199" spans="1:18" ht="6" customHeight="1" x14ac:dyDescent="0.25">
      <c r="B199" s="1024"/>
      <c r="C199" s="163"/>
      <c r="D199" s="47"/>
      <c r="E199" s="209"/>
      <c r="F199" s="161"/>
      <c r="G199" s="164"/>
      <c r="H199" s="223"/>
      <c r="I199" s="657"/>
      <c r="J199" s="412"/>
      <c r="K199" s="153"/>
      <c r="L199" s="486"/>
      <c r="M199" s="625"/>
      <c r="N199" s="626"/>
      <c r="O199" s="919"/>
      <c r="P199" s="920"/>
    </row>
    <row r="200" spans="1:18" ht="14.1" customHeight="1" x14ac:dyDescent="0.25">
      <c r="B200" s="1024"/>
      <c r="C200" s="48"/>
      <c r="D200" s="47"/>
      <c r="E200" s="646" t="s">
        <v>67</v>
      </c>
      <c r="F200" s="185"/>
      <c r="G200" s="32"/>
      <c r="H200" s="415" t="s">
        <v>258</v>
      </c>
      <c r="I200" s="657"/>
      <c r="J200" s="431"/>
      <c r="K200" s="153"/>
      <c r="L200" s="486"/>
      <c r="M200" s="899"/>
      <c r="N200" s="900"/>
      <c r="O200" s="919"/>
      <c r="P200" s="920"/>
    </row>
    <row r="201" spans="1:18" ht="6" customHeight="1" x14ac:dyDescent="0.25">
      <c r="B201" s="1024"/>
      <c r="C201" s="163"/>
      <c r="D201" s="47"/>
      <c r="E201" s="6"/>
      <c r="F201" s="161"/>
      <c r="G201" s="164"/>
      <c r="H201" s="223"/>
      <c r="I201" s="657"/>
      <c r="J201" s="412"/>
      <c r="K201" s="153"/>
      <c r="L201" s="486"/>
      <c r="M201" s="625"/>
      <c r="N201" s="626"/>
      <c r="O201" s="919"/>
      <c r="P201" s="920"/>
    </row>
    <row r="202" spans="1:18" ht="14.1" customHeight="1" x14ac:dyDescent="0.25">
      <c r="B202" s="1024"/>
      <c r="C202" s="204" t="s">
        <v>330</v>
      </c>
      <c r="D202" s="193"/>
      <c r="E202" s="47"/>
      <c r="F202" s="185"/>
      <c r="G202" s="32"/>
      <c r="H202" s="410"/>
      <c r="I202" s="657"/>
      <c r="J202" s="412"/>
      <c r="K202" s="153" t="s">
        <v>47</v>
      </c>
      <c r="L202" s="486">
        <v>3</v>
      </c>
      <c r="M202" s="899"/>
      <c r="N202" s="900"/>
      <c r="O202" s="919"/>
      <c r="P202" s="920"/>
      <c r="Q202" s="233">
        <f>IF(M202=0,L202,M202)</f>
        <v>3</v>
      </c>
      <c r="R202" s="4" t="s">
        <v>257</v>
      </c>
    </row>
    <row r="203" spans="1:18" ht="14.1" customHeight="1" x14ac:dyDescent="0.25">
      <c r="B203" s="1024"/>
      <c r="C203" s="48"/>
      <c r="D203" s="47"/>
      <c r="E203" s="646" t="s">
        <v>529</v>
      </c>
      <c r="F203" s="185"/>
      <c r="G203" s="32"/>
      <c r="H203" s="415" t="s">
        <v>258</v>
      </c>
      <c r="I203" s="213" t="s">
        <v>13</v>
      </c>
      <c r="J203" s="468"/>
      <c r="K203" s="153"/>
      <c r="L203" s="486"/>
      <c r="M203" s="899">
        <v>0</v>
      </c>
      <c r="N203" s="900"/>
      <c r="O203" s="923">
        <f>IF(H198="Oui",ROUND((J203/$H$59)+0.495,1),0)</f>
        <v>0</v>
      </c>
      <c r="P203" s="924"/>
    </row>
    <row r="204" spans="1:18" ht="6" customHeight="1" x14ac:dyDescent="0.25">
      <c r="B204" s="1024"/>
      <c r="C204" s="163"/>
      <c r="D204" s="47"/>
      <c r="E204" s="209"/>
      <c r="F204" s="161"/>
      <c r="G204" s="164"/>
      <c r="H204" s="223"/>
      <c r="I204" s="214"/>
      <c r="J204" s="412"/>
      <c r="K204" s="153"/>
      <c r="L204" s="486"/>
      <c r="M204" s="635"/>
      <c r="N204" s="644"/>
      <c r="O204" s="919"/>
      <c r="P204" s="920"/>
    </row>
    <row r="205" spans="1:18" ht="14.1" customHeight="1" x14ac:dyDescent="0.25">
      <c r="B205" s="1024"/>
      <c r="C205" s="48"/>
      <c r="D205" s="47"/>
      <c r="E205" s="646" t="s">
        <v>67</v>
      </c>
      <c r="F205" s="185"/>
      <c r="G205" s="32"/>
      <c r="H205" s="415" t="s">
        <v>258</v>
      </c>
      <c r="I205" s="213" t="s">
        <v>13</v>
      </c>
      <c r="J205" s="622" t="str">
        <f>IF(H205="Oui",H154*J156/100," ")</f>
        <v xml:space="preserve"> </v>
      </c>
      <c r="K205" s="393"/>
      <c r="L205" s="486"/>
      <c r="M205" s="635"/>
      <c r="N205" s="39"/>
      <c r="O205" s="923">
        <f>IF(H200="Oui",ROUND((J205/$H$59)+0.495,1),0)</f>
        <v>0</v>
      </c>
      <c r="P205" s="924"/>
      <c r="Q205" s="6"/>
    </row>
    <row r="206" spans="1:18" ht="3" customHeight="1" thickBot="1" x14ac:dyDescent="0.3">
      <c r="B206" s="1025"/>
      <c r="C206" s="196" t="str">
        <f>IF(F198="O",IF(F203="N","  indiquer le nombre de banc de poutres:",""),"")</f>
        <v/>
      </c>
      <c r="D206" s="188"/>
      <c r="E206" s="188"/>
      <c r="F206" s="189"/>
      <c r="G206" s="197"/>
      <c r="H206" s="428"/>
      <c r="I206" s="191"/>
      <c r="J206" s="198"/>
      <c r="K206" s="394"/>
      <c r="L206" s="41"/>
      <c r="M206" s="659"/>
      <c r="N206" s="42"/>
      <c r="O206" s="921"/>
      <c r="P206" s="922"/>
      <c r="Q206" s="6"/>
    </row>
    <row r="207" spans="1:18" s="6" customFormat="1" ht="24" customHeight="1" thickBot="1" x14ac:dyDescent="0.3">
      <c r="A207" s="630"/>
      <c r="B207" s="118"/>
      <c r="C207" s="47"/>
      <c r="D207" s="47"/>
      <c r="E207" s="47"/>
      <c r="F207" s="161"/>
      <c r="G207" s="167"/>
      <c r="H207" s="167"/>
      <c r="I207" s="657"/>
      <c r="J207" s="657"/>
      <c r="K207" s="117"/>
      <c r="L207" s="486"/>
      <c r="M207" s="486"/>
      <c r="N207" s="40"/>
      <c r="O207" s="127"/>
      <c r="P207" s="127"/>
    </row>
    <row r="208" spans="1:18" ht="32.25" customHeight="1" thickBot="1" x14ac:dyDescent="0.3">
      <c r="B208" s="886" t="str">
        <f>E10</f>
        <v>R+2</v>
      </c>
      <c r="C208" s="887"/>
      <c r="D208" s="887"/>
      <c r="E208" s="887"/>
      <c r="F208" s="887"/>
      <c r="G208" s="888"/>
      <c r="H208" s="889" t="str">
        <f>G6</f>
        <v xml:space="preserve">17001 - </v>
      </c>
      <c r="I208" s="890"/>
      <c r="J208" s="891" t="str">
        <f>I6</f>
        <v>Test</v>
      </c>
      <c r="K208" s="891"/>
      <c r="L208" s="891"/>
      <c r="M208" s="891"/>
      <c r="N208" s="892"/>
      <c r="O208" s="103" t="s">
        <v>7</v>
      </c>
      <c r="P208" s="104">
        <f ca="1">E14</f>
        <v>42865</v>
      </c>
    </row>
    <row r="209" spans="2:16" ht="15" customHeight="1" x14ac:dyDescent="0.25">
      <c r="B209" s="1061" t="s">
        <v>68</v>
      </c>
      <c r="C209" s="1062"/>
      <c r="D209" s="1062"/>
      <c r="E209" s="1062"/>
      <c r="F209" s="1062"/>
      <c r="G209" s="1062"/>
      <c r="H209" s="1062"/>
      <c r="I209" s="1062"/>
      <c r="J209" s="1062"/>
      <c r="K209" s="1062"/>
      <c r="L209" s="1062"/>
      <c r="M209" s="1062"/>
      <c r="N209" s="1062"/>
      <c r="O209" s="1062"/>
      <c r="P209" s="1063"/>
    </row>
    <row r="210" spans="2:16" ht="15" customHeight="1" x14ac:dyDescent="0.25">
      <c r="B210" s="1064"/>
      <c r="C210" s="1065"/>
      <c r="D210" s="1065"/>
      <c r="E210" s="1065"/>
      <c r="F210" s="1065"/>
      <c r="G210" s="1065"/>
      <c r="H210" s="1065"/>
      <c r="I210" s="1065"/>
      <c r="J210" s="1065"/>
      <c r="K210" s="1065"/>
      <c r="L210" s="1065"/>
      <c r="M210" s="1065"/>
      <c r="N210" s="1065"/>
      <c r="O210" s="1065"/>
      <c r="P210" s="1066"/>
    </row>
    <row r="211" spans="2:16" ht="15.75" customHeight="1" thickBot="1" x14ac:dyDescent="0.3">
      <c r="B211" s="1067"/>
      <c r="C211" s="1068"/>
      <c r="D211" s="1068"/>
      <c r="E211" s="1068"/>
      <c r="F211" s="1068"/>
      <c r="G211" s="1068"/>
      <c r="H211" s="1068"/>
      <c r="I211" s="1068"/>
      <c r="J211" s="1068"/>
      <c r="K211" s="1068"/>
      <c r="L211" s="1068"/>
      <c r="M211" s="1068"/>
      <c r="N211" s="1068"/>
      <c r="O211" s="1068"/>
      <c r="P211" s="1069"/>
    </row>
    <row r="212" spans="2:16" ht="15" customHeight="1" x14ac:dyDescent="0.25">
      <c r="B212" s="1070" t="s">
        <v>122</v>
      </c>
      <c r="C212" s="1070"/>
      <c r="D212" s="1070"/>
      <c r="E212" s="1070"/>
      <c r="F212" s="1071"/>
      <c r="G212" s="1019" t="s">
        <v>121</v>
      </c>
      <c r="H212" s="1020"/>
      <c r="I212" s="1019" t="s">
        <v>120</v>
      </c>
      <c r="J212" s="1020"/>
      <c r="K212" s="1019" t="s">
        <v>22</v>
      </c>
      <c r="L212" s="1020"/>
      <c r="M212" s="965" t="s">
        <v>69</v>
      </c>
      <c r="N212" s="966"/>
      <c r="O212" s="1007">
        <f>K12*K14/100</f>
        <v>7.6</v>
      </c>
      <c r="P212" s="1008"/>
    </row>
    <row r="213" spans="2:16" ht="15.75" customHeight="1" x14ac:dyDescent="0.25">
      <c r="B213" s="1072"/>
      <c r="C213" s="1072"/>
      <c r="D213" s="1072"/>
      <c r="E213" s="1072"/>
      <c r="F213" s="1020"/>
      <c r="G213" s="1019"/>
      <c r="H213" s="1020"/>
      <c r="I213" s="1019"/>
      <c r="J213" s="1020"/>
      <c r="K213" s="1019"/>
      <c r="L213" s="1020"/>
      <c r="M213" s="58"/>
      <c r="N213" s="59"/>
      <c r="O213" s="59"/>
      <c r="P213" s="59"/>
    </row>
    <row r="214" spans="2:16" ht="15" customHeight="1" thickBot="1" x14ac:dyDescent="0.3">
      <c r="B214" s="1072"/>
      <c r="C214" s="1072"/>
      <c r="D214" s="1072"/>
      <c r="E214" s="1072"/>
      <c r="F214" s="1020"/>
      <c r="G214" s="1021"/>
      <c r="H214" s="1022"/>
      <c r="I214" s="1019"/>
      <c r="J214" s="1020"/>
      <c r="K214" s="1019"/>
      <c r="L214" s="1020"/>
      <c r="M214" s="1038" t="s">
        <v>6</v>
      </c>
      <c r="N214" s="1039"/>
      <c r="O214" s="1036">
        <f>IF(H59&gt;0,IF(K10&lt;2,O212*(N285/H57),O212*(N285/(H59*K10))),0)</f>
        <v>7.5851666666666668</v>
      </c>
      <c r="P214" s="1037"/>
    </row>
    <row r="215" spans="2:16" ht="15" customHeight="1" x14ac:dyDescent="0.25">
      <c r="B215" s="1072"/>
      <c r="C215" s="1072"/>
      <c r="D215" s="1072"/>
      <c r="E215" s="1072"/>
      <c r="F215" s="1020"/>
      <c r="G215" s="1015" t="s">
        <v>78</v>
      </c>
      <c r="H215" s="1016"/>
      <c r="I215" s="1015" t="s">
        <v>77</v>
      </c>
      <c r="J215" s="1026"/>
      <c r="K215" s="1015" t="s">
        <v>78</v>
      </c>
      <c r="L215" s="1016"/>
      <c r="M215" s="1030" t="s">
        <v>1</v>
      </c>
      <c r="N215" s="1031"/>
      <c r="O215" s="1031"/>
      <c r="P215" s="1032"/>
    </row>
    <row r="216" spans="2:16" ht="15.75" customHeight="1" thickBot="1" x14ac:dyDescent="0.3">
      <c r="B216" s="1072"/>
      <c r="C216" s="1072"/>
      <c r="D216" s="1072"/>
      <c r="E216" s="1072"/>
      <c r="F216" s="1020"/>
      <c r="G216" s="1017"/>
      <c r="H216" s="1018"/>
      <c r="I216" s="1017"/>
      <c r="J216" s="1027"/>
      <c r="K216" s="1017"/>
      <c r="L216" s="1018"/>
      <c r="M216" s="1033"/>
      <c r="N216" s="1034"/>
      <c r="O216" s="1034"/>
      <c r="P216" s="1035"/>
    </row>
    <row r="217" spans="2:16" ht="14.1" customHeight="1" x14ac:dyDescent="0.25">
      <c r="B217" s="1073" t="s">
        <v>197</v>
      </c>
      <c r="C217" s="1074"/>
      <c r="D217" s="53"/>
      <c r="E217" s="643"/>
      <c r="F217" s="107"/>
      <c r="G217" s="1009"/>
      <c r="H217" s="1010"/>
      <c r="I217" s="1013"/>
      <c r="J217" s="1014"/>
      <c r="K217" s="1044"/>
      <c r="L217" s="1045"/>
      <c r="M217" s="960"/>
      <c r="N217" s="961"/>
      <c r="O217" s="60"/>
      <c r="P217" s="61"/>
    </row>
    <row r="218" spans="2:16" ht="14.1" customHeight="1" x14ac:dyDescent="0.25">
      <c r="B218" s="989" t="s">
        <v>79</v>
      </c>
      <c r="C218" s="990"/>
      <c r="D218" s="990"/>
      <c r="E218" s="990"/>
      <c r="F218" s="991"/>
      <c r="G218" s="911">
        <v>6.5</v>
      </c>
      <c r="H218" s="912"/>
      <c r="I218" s="1005">
        <f>IF(H68&gt;0,ROUNDUP((H68/H110)*U68,0),0)+IF(H70&gt;0,ROUNDUP((H70/J110)*U70,0),0)+IF(H72&gt;0,ROUNDUP((H72/H112)*U72,0),0)+IF(H74&gt;0,ROUNDUP((H74/J112)*U74,0),0)+IF(H76&gt;0,ROUNDUP((H76/H114)*U76,0),0)+IF(H78&gt;0,ROUNDUP((H78/J114)*U78,0),0)+IF(H80&gt;0,ROUNDUP((H80/H116)*U80,0),0)+IF(H82&gt;0,ROUNDUP((H82/J116)*U82,0),0)+IF(H84&gt;0,ROUNDUP((H84/H118)*U84,0),0)+IF(H86&gt;0,ROUNDUP((H86/H110)*U86,0),0)+IF(H88&gt;0,ROUNDUP((H88/J110)*U88,0),0)+IF(H90&gt;0,ROUNDUP((H90/H112)*U90,0),0)+IF(H92&gt;0,ROUNDUP((H92/J112)*U92,0),0)+IF(H94&gt;0,ROUNDUP((H94/H114)*U94,0),0)+IF(H96&gt;0,ROUNDUP((H96/J114)*U96,0),0)+IF(H98&gt;0,ROUNDUP((H98/H116)*U98,0),0)+IF(H100&gt;0,ROUNDUP((H100/J116)*U100,0),0)+IF(H102&gt;0,ROUNDUP((H102/H118)*U102,0),0)</f>
        <v>209</v>
      </c>
      <c r="J218" s="914"/>
      <c r="K218" s="915">
        <f>G218*I218</f>
        <v>1358.5</v>
      </c>
      <c r="L218" s="916"/>
      <c r="M218" s="1011">
        <f>IF((H68+H70+H72+H74+H76+H78+H80+H82+H84+H86+H88+H90+H92+H94+H96+H98+H100+H102)&gt;0,(H68*H110+H70*J110+H72*H112+H74*J112+H76*H114+H78*J114+H80*H116*H82*J116+H84*H118+H86*H110+H88*J110+H90*H112+H92*J112+H94*H114+H96*J114+H98*H116+H100*J116+H102*H118)/(H68+H70+H72+H74+H76+H78+H80+H82+H84+H86+H88+H90+H92+H94+H96+H98+H100+H102),0)</f>
        <v>2.4</v>
      </c>
      <c r="N218" s="1012"/>
      <c r="O218" s="29" t="s">
        <v>70</v>
      </c>
      <c r="P218" s="7"/>
    </row>
    <row r="219" spans="2:16" ht="14.1" customHeight="1" x14ac:dyDescent="0.25">
      <c r="B219" s="989" t="s">
        <v>80</v>
      </c>
      <c r="C219" s="990"/>
      <c r="D219" s="990"/>
      <c r="E219" s="990"/>
      <c r="F219" s="991"/>
      <c r="G219" s="911">
        <v>5.5</v>
      </c>
      <c r="H219" s="912"/>
      <c r="I219" s="1005">
        <f>R59*M219*K10</f>
        <v>38</v>
      </c>
      <c r="J219" s="914"/>
      <c r="K219" s="915">
        <f>G219*I219</f>
        <v>209</v>
      </c>
      <c r="L219" s="916"/>
      <c r="M219" s="943">
        <f>IF((H68+H70+H76+H78+H84+H86+H88+H94+H96+H102)&gt;0,H106,0)</f>
        <v>2</v>
      </c>
      <c r="N219" s="944"/>
      <c r="O219" s="29" t="s">
        <v>119</v>
      </c>
      <c r="P219" s="7"/>
    </row>
    <row r="220" spans="2:16" ht="14.1" customHeight="1" x14ac:dyDescent="0.25">
      <c r="B220" s="645" t="s">
        <v>458</v>
      </c>
      <c r="C220" s="646"/>
      <c r="D220" s="646"/>
      <c r="E220" s="646"/>
      <c r="F220" s="647"/>
      <c r="G220" s="911">
        <v>1</v>
      </c>
      <c r="H220" s="912"/>
      <c r="I220" s="913">
        <f>H108*R59*K10</f>
        <v>0</v>
      </c>
      <c r="J220" s="914"/>
      <c r="K220" s="915">
        <f>G220*I220</f>
        <v>0</v>
      </c>
      <c r="L220" s="916"/>
      <c r="M220" s="943">
        <f>IF((H72+H74+H80+H82+H90+H92+H98+H100)&gt;0,H132,0)</f>
        <v>0</v>
      </c>
      <c r="N220" s="944"/>
      <c r="O220" s="29" t="s">
        <v>341</v>
      </c>
      <c r="P220" s="7"/>
    </row>
    <row r="221" spans="2:16" ht="14.1" customHeight="1" x14ac:dyDescent="0.25">
      <c r="B221" s="989" t="s">
        <v>81</v>
      </c>
      <c r="C221" s="990"/>
      <c r="D221" s="990"/>
      <c r="E221" s="990"/>
      <c r="F221" s="991"/>
      <c r="G221" s="911">
        <v>3.5</v>
      </c>
      <c r="H221" s="912"/>
      <c r="I221" s="1005">
        <f>R59*M221*K10</f>
        <v>38</v>
      </c>
      <c r="J221" s="914"/>
      <c r="K221" s="915">
        <f>G221*I221</f>
        <v>133</v>
      </c>
      <c r="L221" s="916"/>
      <c r="M221" s="943">
        <f>IF((H68+H70+H72+H74+H76+H78+H80+H82+H84+H86+H88+H90+H92+H94+H96+H98+H100+H102)&gt;0,H122,0)</f>
        <v>2</v>
      </c>
      <c r="N221" s="944"/>
      <c r="O221" s="29" t="s">
        <v>119</v>
      </c>
      <c r="P221" s="7"/>
    </row>
    <row r="222" spans="2:16" ht="14.1" customHeight="1" x14ac:dyDescent="0.25">
      <c r="B222" s="989" t="s">
        <v>340</v>
      </c>
      <c r="C222" s="990"/>
      <c r="D222" s="990"/>
      <c r="E222" s="990"/>
      <c r="F222" s="991"/>
      <c r="G222" s="911">
        <v>3.5</v>
      </c>
      <c r="H222" s="912"/>
      <c r="I222" s="1005">
        <f>R59*M222*K10</f>
        <v>171</v>
      </c>
      <c r="J222" s="914"/>
      <c r="K222" s="915">
        <f>G222*I222</f>
        <v>598.5</v>
      </c>
      <c r="L222" s="916"/>
      <c r="M222" s="943">
        <f>IF((H68+H70+H72+H74+H76+H78+H80+H82+H84+H86+H88+H90+H92+H94+H96+H98+H100+H102)&gt;0,H120,0)</f>
        <v>9</v>
      </c>
      <c r="N222" s="944"/>
      <c r="O222" s="29" t="s">
        <v>119</v>
      </c>
      <c r="P222" s="7"/>
    </row>
    <row r="223" spans="2:16" ht="14.1" customHeight="1" x14ac:dyDescent="0.25">
      <c r="B223" s="989" t="s">
        <v>82</v>
      </c>
      <c r="C223" s="990"/>
      <c r="D223" s="990"/>
      <c r="E223" s="990"/>
      <c r="F223" s="991"/>
      <c r="G223" s="911">
        <v>7.6</v>
      </c>
      <c r="H223" s="912"/>
      <c r="I223" s="1005">
        <f>IF((I68+I70+I72+I74+I76+I78+I80+I82+I84+I86+I88+I90+I92+I94+I96+I98+I100+I102)&gt;0,IF(H104="Non",(ROUNDUP((J68),0)+ROUNDUP((J70),0)+ROUNDUP((J72),0)+ROUNDUP((J74),0)+ROUNDUP((J76),0)+ROUNDUP((J78),0)+ROUNDUP((J80),0)+ROUNDUP((J82),0)+ROUNDUP((J84),0)+ROUNDUP((J86),0)+ROUNDUP((J88),0)+ROUNDUP((J90),0)+ROUNDUP((J92),0)+ROUNDUP((J94),0)+ROUNDUP((J96),0)+ROUNDUP((J98),0)+ROUNDUP((J100),0)+ROUNDUP((J102),0)),0),0)</f>
        <v>300</v>
      </c>
      <c r="J223" s="914"/>
      <c r="K223" s="915">
        <f t="shared" ref="K223:K235" si="3">G223*I223</f>
        <v>2280</v>
      </c>
      <c r="L223" s="916"/>
      <c r="M223" s="1011">
        <f>IF((H68+H70+H72+H74+H76+H78+H80+H82+H84+H86+H88+H90+H92+H94+H96+H98+H100+H102)&gt;0,((H68*(X68))+H70*(X70)+H72*(X72)+H74*(X74)+H76*(X76)+H78*(X78)+H80*(X80)+H82*(X82)+H84*(X84)+H86*(X86)+H88*(X88)+H90*(X90)+H92*(X92)+H94*(X94)+H96*(X96)+H98*(X98)+H100*(X100)+H102*(X102))/(H68+H70+H72+H74+H76+H78+H80+H82+H84+H86+H88+H90+H92+H94+H96+H98+H100+H102),0)</f>
        <v>20</v>
      </c>
      <c r="N223" s="1012"/>
      <c r="O223" s="29" t="s">
        <v>71</v>
      </c>
      <c r="P223" s="7"/>
    </row>
    <row r="224" spans="2:16" ht="14.1" customHeight="1" x14ac:dyDescent="0.25">
      <c r="B224" s="989" t="s">
        <v>83</v>
      </c>
      <c r="C224" s="990"/>
      <c r="D224" s="990"/>
      <c r="E224" s="990"/>
      <c r="F224" s="991"/>
      <c r="G224" s="911">
        <v>8</v>
      </c>
      <c r="H224" s="912"/>
      <c r="I224" s="1005">
        <f>H186</f>
        <v>0</v>
      </c>
      <c r="J224" s="914"/>
      <c r="K224" s="915">
        <f t="shared" si="3"/>
        <v>0</v>
      </c>
      <c r="L224" s="916"/>
      <c r="M224" s="943"/>
      <c r="N224" s="944"/>
      <c r="O224" s="29"/>
      <c r="P224" s="7"/>
    </row>
    <row r="225" spans="2:18" ht="14.1" customHeight="1" x14ac:dyDescent="0.25">
      <c r="B225" s="989" t="s">
        <v>84</v>
      </c>
      <c r="C225" s="990"/>
      <c r="D225" s="990"/>
      <c r="E225" s="990"/>
      <c r="F225" s="991"/>
      <c r="G225" s="911">
        <v>6.5</v>
      </c>
      <c r="H225" s="912"/>
      <c r="I225" s="1005">
        <f>IF(H68&gt;0,ROUNDUP((H68/H110)*V68,0),0)+IF(H70&gt;0,ROUNDUP((H70/J110)*V70,0),0)+IF(H72&gt;0,ROUNDUP((H72/H112)*V72,0),0)+IF(H74&gt;0,ROUNDUP((H74/J112)*V74,0),0)+IF(H76&gt;0,ROUNDUP((H76/H114)*V76,0),0)+IF(H78&gt;0,ROUNDUP((H78/J114)*V78,0),0)+IF(H80&gt;0,ROUNDUP((H80/H116)*V80,0),0)+IF(H82&gt;0,ROUNDUP((H82/J116)*V82,0),0)+IF(H84&gt;0,ROUNDUP((H84/H118)*V84,0),0)+IF(H86&gt;0,ROUNDUP((H86/H110)*V86,0),0)+IF(H88&gt;0,ROUNDUP((H88/J110)*V88,0),0)+IF(H90&gt;0,ROUNDUP((H90/H112)*V90,0),0)+IF(H92&gt;0,ROUNDUP((H92/J112)*V92,0),0)+IF(H94&gt;0,ROUNDUP((H94/H114)*V94,0),0)+IF(H96&gt;0,ROUNDUP((H96/J114)*V96,0),0)+IF(H98&gt;0,ROUNDUP((H98/H116)*V98,0),0)+IF(H100&gt;0,ROUNDUP((H100/J116)*V100,0),0)+IF(H102&gt;0,ROUNDUP((H102/H118)*V102,0),0)</f>
        <v>209</v>
      </c>
      <c r="J225" s="914"/>
      <c r="K225" s="915">
        <f t="shared" si="3"/>
        <v>1358.5</v>
      </c>
      <c r="L225" s="916"/>
      <c r="M225" s="943"/>
      <c r="N225" s="944"/>
      <c r="O225" s="29"/>
      <c r="P225" s="7"/>
    </row>
    <row r="226" spans="2:18" ht="14.1" customHeight="1" x14ac:dyDescent="0.25">
      <c r="B226" s="989" t="s">
        <v>85</v>
      </c>
      <c r="C226" s="990"/>
      <c r="D226" s="990"/>
      <c r="E226" s="990"/>
      <c r="F226" s="991"/>
      <c r="G226" s="911">
        <v>13</v>
      </c>
      <c r="H226" s="912"/>
      <c r="I226" s="1005">
        <f>H136+H138</f>
        <v>0</v>
      </c>
      <c r="J226" s="914"/>
      <c r="K226" s="915">
        <f t="shared" si="3"/>
        <v>0</v>
      </c>
      <c r="L226" s="916"/>
      <c r="M226" s="943"/>
      <c r="N226" s="944"/>
      <c r="O226" s="29"/>
      <c r="P226" s="7"/>
    </row>
    <row r="227" spans="2:18" ht="14.1" customHeight="1" thickBot="1" x14ac:dyDescent="0.3">
      <c r="B227" s="989" t="s">
        <v>86</v>
      </c>
      <c r="C227" s="990"/>
      <c r="D227" s="990"/>
      <c r="E227" s="990"/>
      <c r="F227" s="991"/>
      <c r="G227" s="911">
        <v>9</v>
      </c>
      <c r="H227" s="912"/>
      <c r="I227" s="1005">
        <f>I226</f>
        <v>0</v>
      </c>
      <c r="J227" s="914"/>
      <c r="K227" s="915">
        <f t="shared" si="3"/>
        <v>0</v>
      </c>
      <c r="L227" s="916"/>
      <c r="M227" s="943"/>
      <c r="N227" s="944"/>
      <c r="O227" s="29"/>
      <c r="P227" s="7"/>
    </row>
    <row r="228" spans="2:18" ht="14.1" customHeight="1" thickBot="1" x14ac:dyDescent="0.3">
      <c r="B228" s="989" t="s">
        <v>87</v>
      </c>
      <c r="C228" s="990"/>
      <c r="D228" s="990"/>
      <c r="E228" s="990"/>
      <c r="F228" s="991"/>
      <c r="G228" s="911">
        <v>3.5</v>
      </c>
      <c r="H228" s="912"/>
      <c r="I228" s="1005">
        <f>H124</f>
        <v>0</v>
      </c>
      <c r="J228" s="914"/>
      <c r="K228" s="915">
        <f t="shared" si="3"/>
        <v>0</v>
      </c>
      <c r="L228" s="916"/>
      <c r="M228" s="943"/>
      <c r="N228" s="944"/>
      <c r="O228" s="29"/>
      <c r="P228" s="7"/>
      <c r="Q228" s="234" t="s">
        <v>212</v>
      </c>
      <c r="R228" s="441">
        <f>SUM(I218:J228)</f>
        <v>965</v>
      </c>
    </row>
    <row r="229" spans="2:18" ht="14.1" customHeight="1" x14ac:dyDescent="0.25">
      <c r="B229" s="985"/>
      <c r="C229" s="986"/>
      <c r="D229" s="986"/>
      <c r="E229" s="986"/>
      <c r="F229" s="987"/>
      <c r="G229" s="911"/>
      <c r="H229" s="912"/>
      <c r="I229" s="648"/>
      <c r="K229" s="1003"/>
      <c r="L229" s="1046"/>
      <c r="M229" s="43"/>
      <c r="N229" s="62" t="s">
        <v>72</v>
      </c>
      <c r="O229" s="63">
        <f>SUM(K218:L228)</f>
        <v>5937.5</v>
      </c>
      <c r="P229" s="64" t="s">
        <v>73</v>
      </c>
    </row>
    <row r="230" spans="2:18" ht="14.1" customHeight="1" thickBot="1" x14ac:dyDescent="0.3">
      <c r="B230" s="988" t="s">
        <v>196</v>
      </c>
      <c r="C230" s="939"/>
      <c r="D230" s="939"/>
      <c r="E230" s="939"/>
      <c r="F230" s="940"/>
      <c r="G230" s="911"/>
      <c r="H230" s="912"/>
      <c r="I230" s="648"/>
      <c r="K230" s="1003"/>
      <c r="L230" s="1046"/>
      <c r="M230" s="50"/>
      <c r="N230" s="51"/>
      <c r="O230" s="51"/>
      <c r="P230" s="7"/>
    </row>
    <row r="231" spans="2:18" ht="14.1" customHeight="1" x14ac:dyDescent="0.25">
      <c r="B231" s="989" t="s">
        <v>88</v>
      </c>
      <c r="C231" s="990"/>
      <c r="D231" s="990"/>
      <c r="E231" s="990"/>
      <c r="F231" s="991"/>
      <c r="G231" s="911">
        <v>7.5</v>
      </c>
      <c r="H231" s="912"/>
      <c r="I231" s="1005">
        <f>H128+H126</f>
        <v>0</v>
      </c>
      <c r="J231" s="914"/>
      <c r="K231" s="915">
        <f t="shared" si="3"/>
        <v>0</v>
      </c>
      <c r="L231" s="1006"/>
      <c r="M231" s="66"/>
      <c r="N231" s="79"/>
      <c r="O231" s="80"/>
      <c r="P231" s="67"/>
    </row>
    <row r="232" spans="2:18" ht="14.1" customHeight="1" x14ac:dyDescent="0.25">
      <c r="B232" s="989" t="s">
        <v>89</v>
      </c>
      <c r="C232" s="990"/>
      <c r="D232" s="990"/>
      <c r="E232" s="990"/>
      <c r="F232" s="991"/>
      <c r="G232" s="911">
        <v>5.5</v>
      </c>
      <c r="H232" s="912"/>
      <c r="I232" s="1005">
        <f>R59*N232*K10</f>
        <v>0</v>
      </c>
      <c r="J232" s="914"/>
      <c r="K232" s="915">
        <f t="shared" si="3"/>
        <v>0</v>
      </c>
      <c r="L232" s="1006"/>
      <c r="M232" s="17"/>
      <c r="N232" s="76">
        <f>IF((H128+H126)&gt;0,H130,0)</f>
        <v>0</v>
      </c>
      <c r="O232" s="29" t="s">
        <v>119</v>
      </c>
      <c r="P232" s="68"/>
    </row>
    <row r="233" spans="2:18" ht="14.1" customHeight="1" x14ac:dyDescent="0.25">
      <c r="B233" s="989" t="s">
        <v>90</v>
      </c>
      <c r="C233" s="990"/>
      <c r="D233" s="990"/>
      <c r="E233" s="990"/>
      <c r="F233" s="991"/>
      <c r="G233" s="911">
        <v>4.5</v>
      </c>
      <c r="H233" s="912"/>
      <c r="I233" s="1005">
        <f>I231</f>
        <v>0</v>
      </c>
      <c r="J233" s="914"/>
      <c r="K233" s="915">
        <f t="shared" si="3"/>
        <v>0</v>
      </c>
      <c r="L233" s="1006"/>
      <c r="M233" s="17"/>
      <c r="N233" s="76"/>
      <c r="O233" s="29"/>
      <c r="P233" s="68"/>
    </row>
    <row r="234" spans="2:18" ht="14.1" customHeight="1" x14ac:dyDescent="0.25">
      <c r="B234" s="989" t="s">
        <v>81</v>
      </c>
      <c r="C234" s="990"/>
      <c r="D234" s="990"/>
      <c r="E234" s="990"/>
      <c r="F234" s="991"/>
      <c r="G234" s="911">
        <v>3.5</v>
      </c>
      <c r="H234" s="912"/>
      <c r="I234" s="1005">
        <f>R59*N234*K10</f>
        <v>0</v>
      </c>
      <c r="J234" s="914"/>
      <c r="K234" s="915">
        <f t="shared" si="3"/>
        <v>0</v>
      </c>
      <c r="L234" s="1006"/>
      <c r="M234" s="17"/>
      <c r="N234" s="76">
        <f>IF((H128+H126)&gt;0,H132,0)</f>
        <v>0</v>
      </c>
      <c r="O234" s="29" t="s">
        <v>119</v>
      </c>
      <c r="P234" s="68"/>
    </row>
    <row r="235" spans="2:18" ht="14.1" customHeight="1" x14ac:dyDescent="0.25">
      <c r="B235" s="989" t="s">
        <v>91</v>
      </c>
      <c r="C235" s="990"/>
      <c r="D235" s="990"/>
      <c r="E235" s="990"/>
      <c r="F235" s="991"/>
      <c r="G235" s="911">
        <v>6.5</v>
      </c>
      <c r="H235" s="912"/>
      <c r="I235" s="1005">
        <f>I231</f>
        <v>0</v>
      </c>
      <c r="J235" s="914"/>
      <c r="K235" s="915">
        <f t="shared" si="3"/>
        <v>0</v>
      </c>
      <c r="L235" s="1006"/>
      <c r="M235" s="17"/>
      <c r="N235" s="77"/>
      <c r="O235" s="29"/>
      <c r="P235" s="68"/>
    </row>
    <row r="236" spans="2:18" ht="14.1" customHeight="1" thickBot="1" x14ac:dyDescent="0.3">
      <c r="B236" s="989" t="s">
        <v>204</v>
      </c>
      <c r="C236" s="990"/>
      <c r="D236" s="990"/>
      <c r="E236" s="990"/>
      <c r="F236" s="991"/>
      <c r="G236" s="911">
        <v>10</v>
      </c>
      <c r="H236" s="912"/>
      <c r="I236" s="913">
        <f>H140</f>
        <v>0</v>
      </c>
      <c r="J236" s="914"/>
      <c r="K236" s="915">
        <f>G236*I236</f>
        <v>0</v>
      </c>
      <c r="L236" s="1006"/>
      <c r="M236" s="50"/>
      <c r="N236" s="51"/>
      <c r="O236" s="51"/>
      <c r="P236" s="7"/>
    </row>
    <row r="237" spans="2:18" ht="14.1" customHeight="1" thickBot="1" x14ac:dyDescent="0.3">
      <c r="B237" s="645" t="s">
        <v>210</v>
      </c>
      <c r="C237" s="646"/>
      <c r="D237" s="646"/>
      <c r="E237" s="646"/>
      <c r="F237" s="647"/>
      <c r="G237" s="911">
        <v>6</v>
      </c>
      <c r="H237" s="912"/>
      <c r="I237" s="913">
        <f>I236</f>
        <v>0</v>
      </c>
      <c r="J237" s="914"/>
      <c r="K237" s="915">
        <f>G237*I237</f>
        <v>0</v>
      </c>
      <c r="L237" s="1006"/>
      <c r="M237" s="50"/>
      <c r="N237" s="51"/>
      <c r="O237" s="51"/>
      <c r="P237" s="7"/>
      <c r="Q237" s="234" t="s">
        <v>212</v>
      </c>
      <c r="R237" s="441">
        <f>SUM(I231:J237)</f>
        <v>0</v>
      </c>
    </row>
    <row r="238" spans="2:18" ht="14.1" customHeight="1" x14ac:dyDescent="0.25">
      <c r="B238" s="985"/>
      <c r="C238" s="986"/>
      <c r="D238" s="986"/>
      <c r="E238" s="986"/>
      <c r="F238" s="987"/>
      <c r="G238" s="911"/>
      <c r="H238" s="912"/>
      <c r="I238" s="648"/>
      <c r="K238" s="1003"/>
      <c r="L238" s="1004"/>
      <c r="M238" s="17"/>
      <c r="N238" s="62" t="s">
        <v>72</v>
      </c>
      <c r="O238" s="70">
        <f>SUM(K231:L237)</f>
        <v>0</v>
      </c>
      <c r="P238" s="69" t="s">
        <v>73</v>
      </c>
    </row>
    <row r="239" spans="2:18" ht="14.1" customHeight="1" thickBot="1" x14ac:dyDescent="0.3">
      <c r="B239" s="988" t="s">
        <v>194</v>
      </c>
      <c r="C239" s="939"/>
      <c r="D239" s="939"/>
      <c r="E239" s="939"/>
      <c r="F239" s="940"/>
      <c r="G239" s="911"/>
      <c r="H239" s="912"/>
      <c r="I239" s="648"/>
      <c r="K239" s="1003"/>
      <c r="L239" s="1004"/>
      <c r="M239" s="50"/>
      <c r="N239" s="51"/>
      <c r="O239" s="51"/>
      <c r="P239" s="7"/>
    </row>
    <row r="240" spans="2:18" ht="14.1" customHeight="1" x14ac:dyDescent="0.25">
      <c r="B240" s="989" t="s">
        <v>92</v>
      </c>
      <c r="C240" s="990"/>
      <c r="D240" s="990"/>
      <c r="E240" s="990"/>
      <c r="F240" s="991"/>
      <c r="G240" s="911">
        <v>7.5</v>
      </c>
      <c r="H240" s="912"/>
      <c r="I240" s="1005">
        <f>H143</f>
        <v>0</v>
      </c>
      <c r="J240" s="914"/>
      <c r="K240" s="915">
        <f>G240*I240</f>
        <v>0</v>
      </c>
      <c r="L240" s="916"/>
      <c r="M240" s="148"/>
      <c r="N240" s="79"/>
      <c r="O240" s="80"/>
      <c r="P240" s="67"/>
    </row>
    <row r="241" spans="2:18" ht="14.1" customHeight="1" x14ac:dyDescent="0.25">
      <c r="B241" s="989" t="s">
        <v>93</v>
      </c>
      <c r="C241" s="990"/>
      <c r="D241" s="990"/>
      <c r="E241" s="990"/>
      <c r="F241" s="991"/>
      <c r="G241" s="911">
        <v>6</v>
      </c>
      <c r="H241" s="912"/>
      <c r="I241" s="1005">
        <f>I240</f>
        <v>0</v>
      </c>
      <c r="J241" s="914"/>
      <c r="K241" s="915">
        <f t="shared" ref="K241:K255" si="4">G241*I241</f>
        <v>0</v>
      </c>
      <c r="L241" s="916"/>
      <c r="M241" s="149"/>
      <c r="N241" s="77"/>
      <c r="O241" s="29"/>
      <c r="P241" s="68"/>
    </row>
    <row r="242" spans="2:18" ht="14.1" customHeight="1" x14ac:dyDescent="0.25">
      <c r="B242" s="989" t="s">
        <v>94</v>
      </c>
      <c r="C242" s="990"/>
      <c r="D242" s="990"/>
      <c r="E242" s="990"/>
      <c r="F242" s="991"/>
      <c r="G242" s="911">
        <v>5</v>
      </c>
      <c r="H242" s="912"/>
      <c r="I242" s="1005">
        <f>H147</f>
        <v>0</v>
      </c>
      <c r="J242" s="914"/>
      <c r="K242" s="915">
        <f t="shared" si="4"/>
        <v>0</v>
      </c>
      <c r="L242" s="916"/>
      <c r="M242" s="149"/>
      <c r="N242" s="77"/>
      <c r="O242" s="29"/>
      <c r="P242" s="68"/>
    </row>
    <row r="243" spans="2:18" ht="14.1" customHeight="1" x14ac:dyDescent="0.25">
      <c r="B243" s="989" t="s">
        <v>95</v>
      </c>
      <c r="C243" s="990"/>
      <c r="D243" s="990"/>
      <c r="E243" s="990"/>
      <c r="F243" s="991"/>
      <c r="G243" s="911">
        <v>5.5</v>
      </c>
      <c r="H243" s="912"/>
      <c r="I243" s="1005">
        <f>I242</f>
        <v>0</v>
      </c>
      <c r="J243" s="914"/>
      <c r="K243" s="915">
        <f t="shared" si="4"/>
        <v>0</v>
      </c>
      <c r="L243" s="916"/>
      <c r="M243" s="149"/>
      <c r="N243" s="77"/>
      <c r="O243" s="29"/>
      <c r="P243" s="68"/>
    </row>
    <row r="244" spans="2:18" ht="14.1" customHeight="1" x14ac:dyDescent="0.25">
      <c r="B244" s="989" t="s">
        <v>96</v>
      </c>
      <c r="C244" s="990"/>
      <c r="D244" s="990"/>
      <c r="E244" s="990"/>
      <c r="F244" s="991"/>
      <c r="G244" s="911">
        <v>6.5</v>
      </c>
      <c r="H244" s="912"/>
      <c r="I244" s="1005">
        <f>H147</f>
        <v>0</v>
      </c>
      <c r="J244" s="914"/>
      <c r="K244" s="915">
        <f t="shared" si="4"/>
        <v>0</v>
      </c>
      <c r="L244" s="916"/>
      <c r="M244" s="149"/>
      <c r="N244" s="77"/>
      <c r="O244" s="77"/>
      <c r="P244" s="68"/>
    </row>
    <row r="245" spans="2:18" ht="14.1" customHeight="1" x14ac:dyDescent="0.25">
      <c r="B245" s="989" t="s">
        <v>97</v>
      </c>
      <c r="C245" s="990"/>
      <c r="D245" s="990"/>
      <c r="E245" s="990"/>
      <c r="F245" s="991"/>
      <c r="G245" s="911">
        <v>10</v>
      </c>
      <c r="H245" s="912"/>
      <c r="I245" s="1005">
        <f>H145</f>
        <v>0</v>
      </c>
      <c r="J245" s="914"/>
      <c r="K245" s="915">
        <f t="shared" si="4"/>
        <v>0</v>
      </c>
      <c r="L245" s="916"/>
      <c r="M245" s="149"/>
      <c r="N245" s="77"/>
      <c r="O245" s="29"/>
      <c r="P245" s="68"/>
    </row>
    <row r="246" spans="2:18" ht="14.1" customHeight="1" x14ac:dyDescent="0.25">
      <c r="B246" s="989" t="s">
        <v>98</v>
      </c>
      <c r="C246" s="990"/>
      <c r="D246" s="990"/>
      <c r="E246" s="990"/>
      <c r="F246" s="991"/>
      <c r="G246" s="911">
        <v>6</v>
      </c>
      <c r="H246" s="912"/>
      <c r="I246" s="1005">
        <f>I245</f>
        <v>0</v>
      </c>
      <c r="J246" s="914"/>
      <c r="K246" s="915">
        <f t="shared" si="4"/>
        <v>0</v>
      </c>
      <c r="L246" s="916"/>
      <c r="M246" s="149"/>
      <c r="N246" s="77"/>
      <c r="O246" s="29"/>
      <c r="P246" s="68"/>
    </row>
    <row r="247" spans="2:18" ht="14.1" customHeight="1" x14ac:dyDescent="0.25">
      <c r="B247" s="989" t="s">
        <v>99</v>
      </c>
      <c r="C247" s="990"/>
      <c r="D247" s="990"/>
      <c r="E247" s="990"/>
      <c r="F247" s="991"/>
      <c r="G247" s="911">
        <v>8.1999999999999993</v>
      </c>
      <c r="H247" s="912"/>
      <c r="I247" s="1005">
        <f>J158</f>
        <v>0</v>
      </c>
      <c r="J247" s="914"/>
      <c r="K247" s="915">
        <f t="shared" si="4"/>
        <v>0</v>
      </c>
      <c r="L247" s="916"/>
      <c r="M247" s="150"/>
      <c r="N247" s="76">
        <f>H158</f>
        <v>0</v>
      </c>
      <c r="O247" s="29" t="s">
        <v>74</v>
      </c>
      <c r="P247" s="68"/>
    </row>
    <row r="248" spans="2:18" ht="14.1" customHeight="1" x14ac:dyDescent="0.25">
      <c r="B248" s="645" t="s">
        <v>100</v>
      </c>
      <c r="C248" s="646"/>
      <c r="D248" s="646"/>
      <c r="E248" s="646"/>
      <c r="F248" s="647"/>
      <c r="G248" s="911">
        <f>IF(H160&gt;0,(H160/J164)*1.05,0)</f>
        <v>0</v>
      </c>
      <c r="H248" s="912"/>
      <c r="I248" s="1005">
        <f>J164</f>
        <v>0</v>
      </c>
      <c r="J248" s="914"/>
      <c r="K248" s="915">
        <f t="shared" si="4"/>
        <v>0</v>
      </c>
      <c r="L248" s="916"/>
      <c r="M248" s="150"/>
      <c r="N248" s="76">
        <f>J160</f>
        <v>0</v>
      </c>
      <c r="O248" s="29" t="s">
        <v>206</v>
      </c>
      <c r="P248" s="35"/>
    </row>
    <row r="249" spans="2:18" ht="14.1" customHeight="1" x14ac:dyDescent="0.25">
      <c r="B249" s="645" t="s">
        <v>101</v>
      </c>
      <c r="C249" s="646"/>
      <c r="D249" s="646"/>
      <c r="E249" s="646"/>
      <c r="F249" s="647"/>
      <c r="G249" s="911">
        <v>5</v>
      </c>
      <c r="H249" s="912"/>
      <c r="I249" s="1005">
        <f>IF(H166&gt;0,H168,0)</f>
        <v>0</v>
      </c>
      <c r="J249" s="914"/>
      <c r="K249" s="915">
        <f t="shared" si="4"/>
        <v>0</v>
      </c>
      <c r="L249" s="916"/>
      <c r="M249" s="149"/>
      <c r="N249" s="77"/>
      <c r="O249" s="29"/>
      <c r="P249" s="35"/>
    </row>
    <row r="250" spans="2:18" ht="14.1" customHeight="1" x14ac:dyDescent="0.25">
      <c r="B250" s="989" t="s">
        <v>205</v>
      </c>
      <c r="C250" s="990"/>
      <c r="D250" s="990"/>
      <c r="E250" s="990"/>
      <c r="F250" s="991"/>
      <c r="G250" s="911">
        <v>3.5</v>
      </c>
      <c r="H250" s="912"/>
      <c r="I250" s="1005">
        <f>R59*N250</f>
        <v>57</v>
      </c>
      <c r="J250" s="914"/>
      <c r="K250" s="915">
        <f t="shared" si="4"/>
        <v>199.5</v>
      </c>
      <c r="L250" s="916"/>
      <c r="M250" s="150"/>
      <c r="N250" s="76">
        <f>IF(H150&gt;0,+H152,0)</f>
        <v>3</v>
      </c>
      <c r="O250" s="29" t="s">
        <v>119</v>
      </c>
      <c r="P250" s="35"/>
    </row>
    <row r="251" spans="2:18" ht="14.1" customHeight="1" x14ac:dyDescent="0.25">
      <c r="B251" s="989" t="s">
        <v>102</v>
      </c>
      <c r="C251" s="990"/>
      <c r="D251" s="990"/>
      <c r="E251" s="990"/>
      <c r="F251" s="991"/>
      <c r="G251" s="911">
        <v>6</v>
      </c>
      <c r="H251" s="912"/>
      <c r="I251" s="1005">
        <f>R59*N251*K10</f>
        <v>19</v>
      </c>
      <c r="J251" s="914"/>
      <c r="K251" s="915">
        <f t="shared" si="4"/>
        <v>114</v>
      </c>
      <c r="L251" s="916"/>
      <c r="M251" s="150"/>
      <c r="N251" s="76">
        <f>IF((H150+H154+H160+H166)&gt;0,H182,0)</f>
        <v>1</v>
      </c>
      <c r="O251" s="29" t="s">
        <v>119</v>
      </c>
      <c r="P251" s="68"/>
    </row>
    <row r="252" spans="2:18" ht="14.1" customHeight="1" x14ac:dyDescent="0.25">
      <c r="B252" s="989" t="s">
        <v>81</v>
      </c>
      <c r="C252" s="990"/>
      <c r="D252" s="990"/>
      <c r="E252" s="990"/>
      <c r="F252" s="991"/>
      <c r="G252" s="911">
        <v>3.5</v>
      </c>
      <c r="H252" s="912"/>
      <c r="I252" s="1005">
        <f>R59*N252*K10</f>
        <v>38</v>
      </c>
      <c r="J252" s="914"/>
      <c r="K252" s="915">
        <f t="shared" si="4"/>
        <v>133</v>
      </c>
      <c r="L252" s="916"/>
      <c r="M252" s="150"/>
      <c r="N252" s="76">
        <f>IF((H150+H154+H160+H166)&gt;0,H180,0)</f>
        <v>2</v>
      </c>
      <c r="O252" s="29" t="s">
        <v>119</v>
      </c>
      <c r="P252" s="68"/>
    </row>
    <row r="253" spans="2:18" ht="14.1" customHeight="1" x14ac:dyDescent="0.25">
      <c r="B253" s="989" t="s">
        <v>103</v>
      </c>
      <c r="C253" s="990"/>
      <c r="D253" s="990"/>
      <c r="E253" s="990"/>
      <c r="F253" s="991"/>
      <c r="G253" s="911">
        <v>5.5</v>
      </c>
      <c r="H253" s="912"/>
      <c r="I253" s="1005">
        <f>IF(H154&gt;0,R59*N253*K10,IF(H170="Oui",R59*N253*K10,IF(OR(H150&gt;0,H166&gt;0),R59*N253*K10,0)))</f>
        <v>38</v>
      </c>
      <c r="J253" s="914"/>
      <c r="K253" s="915">
        <f t="shared" si="4"/>
        <v>209</v>
      </c>
      <c r="L253" s="916"/>
      <c r="M253" s="150"/>
      <c r="N253" s="76">
        <f>IF((H150+H154+H160+H166)&gt;0,H178,0)</f>
        <v>2</v>
      </c>
      <c r="O253" s="29" t="s">
        <v>119</v>
      </c>
      <c r="P253" s="68"/>
    </row>
    <row r="254" spans="2:18" ht="14.1" customHeight="1" x14ac:dyDescent="0.25">
      <c r="B254" s="989" t="s">
        <v>104</v>
      </c>
      <c r="C254" s="990"/>
      <c r="D254" s="990"/>
      <c r="E254" s="990"/>
      <c r="F254" s="991"/>
      <c r="G254" s="911">
        <v>6.5</v>
      </c>
      <c r="H254" s="912"/>
      <c r="I254" s="1005">
        <f>H172</f>
        <v>0</v>
      </c>
      <c r="J254" s="914"/>
      <c r="K254" s="915">
        <f t="shared" si="4"/>
        <v>0</v>
      </c>
      <c r="L254" s="916"/>
      <c r="M254" s="149"/>
      <c r="N254" s="77"/>
      <c r="O254" s="29"/>
      <c r="P254" s="68"/>
    </row>
    <row r="255" spans="2:18" ht="14.1" customHeight="1" thickBot="1" x14ac:dyDescent="0.3">
      <c r="B255" s="989" t="s">
        <v>105</v>
      </c>
      <c r="C255" s="990"/>
      <c r="D255" s="990"/>
      <c r="E255" s="990"/>
      <c r="F255" s="991"/>
      <c r="G255" s="911">
        <v>4.2</v>
      </c>
      <c r="H255" s="912"/>
      <c r="I255" s="1005">
        <f>IF(H170="Non",IF(H154&gt;0,(H154*(H156-J156)/100),0)+IF(H160&gt;0,H160*(H162-J162)/100,0)+IF((H166+H150)&gt;0,((H150*J150)+(H166*J166))/100,0)+0.45,0)</f>
        <v>200.45</v>
      </c>
      <c r="J255" s="914"/>
      <c r="K255" s="915">
        <f t="shared" si="4"/>
        <v>841.89</v>
      </c>
      <c r="L255" s="916"/>
      <c r="M255" s="149"/>
      <c r="N255" s="77"/>
      <c r="O255" s="29"/>
      <c r="P255" s="68"/>
    </row>
    <row r="256" spans="2:18" ht="14.1" customHeight="1" thickBot="1" x14ac:dyDescent="0.3">
      <c r="B256" s="989" t="s">
        <v>106</v>
      </c>
      <c r="C256" s="990"/>
      <c r="D256" s="990"/>
      <c r="E256" s="990"/>
      <c r="F256" s="991"/>
      <c r="G256" s="911">
        <f>IF(H170="Non",6," ")</f>
        <v>6</v>
      </c>
      <c r="H256" s="912"/>
      <c r="I256" s="1005">
        <f>IF(H170="Non",IF(J160=2.4,ROUNDUP((H160*0.01/2),0),IF(J160=1.2,ROUNDUP((H160*0.01),0),ROUNDUP((H160*0.01/2),0)))," ")</f>
        <v>0</v>
      </c>
      <c r="J256" s="914"/>
      <c r="K256" s="915">
        <f>IF(H170="Non",G256*I256," ")</f>
        <v>0</v>
      </c>
      <c r="L256" s="1006"/>
      <c r="M256" s="149"/>
      <c r="N256" s="77"/>
      <c r="O256" s="47" t="str">
        <f>IF(G183="N","au m3","")</f>
        <v/>
      </c>
      <c r="P256" s="68"/>
      <c r="Q256" s="234" t="s">
        <v>212</v>
      </c>
      <c r="R256" s="441">
        <f>SUM(I240:J256)</f>
        <v>352.45</v>
      </c>
    </row>
    <row r="257" spans="2:18" ht="14.1" customHeight="1" x14ac:dyDescent="0.25">
      <c r="B257" s="985"/>
      <c r="C257" s="986"/>
      <c r="D257" s="986"/>
      <c r="E257" s="986"/>
      <c r="F257" s="987"/>
      <c r="G257" s="911"/>
      <c r="H257" s="912"/>
      <c r="I257" s="1056"/>
      <c r="J257" s="1057"/>
      <c r="K257" s="1003"/>
      <c r="L257" s="1046"/>
      <c r="M257" s="43"/>
      <c r="N257" s="62" t="s">
        <v>72</v>
      </c>
      <c r="O257" s="70">
        <f>IF(H170="Non",SUM(K240:L256),SUM(K240:L255))</f>
        <v>1497.3899999999999</v>
      </c>
      <c r="P257" s="69" t="s">
        <v>73</v>
      </c>
    </row>
    <row r="258" spans="2:18" ht="14.1" customHeight="1" thickBot="1" x14ac:dyDescent="0.3">
      <c r="B258" s="988" t="s">
        <v>195</v>
      </c>
      <c r="C258" s="939"/>
      <c r="D258" s="939"/>
      <c r="E258" s="939"/>
      <c r="F258" s="940"/>
      <c r="G258" s="911"/>
      <c r="H258" s="912"/>
      <c r="I258" s="1056"/>
      <c r="J258" s="1057"/>
      <c r="K258" s="1003"/>
      <c r="L258" s="1046"/>
      <c r="M258" s="50"/>
      <c r="N258" s="51"/>
      <c r="O258" s="51"/>
      <c r="P258" s="7"/>
    </row>
    <row r="259" spans="2:18" ht="14.1" customHeight="1" x14ac:dyDescent="0.25">
      <c r="B259" s="985"/>
      <c r="C259" s="986"/>
      <c r="D259" s="986"/>
      <c r="E259" s="986"/>
      <c r="F259" s="987"/>
      <c r="G259" s="911"/>
      <c r="H259" s="912"/>
      <c r="I259" s="1005"/>
      <c r="J259" s="914"/>
      <c r="K259" s="1003"/>
      <c r="L259" s="1046"/>
      <c r="M259" s="52"/>
      <c r="N259" s="54"/>
      <c r="O259" s="54"/>
      <c r="P259" s="67"/>
    </row>
    <row r="260" spans="2:18" ht="14.1" customHeight="1" x14ac:dyDescent="0.25">
      <c r="B260" s="989" t="s">
        <v>107</v>
      </c>
      <c r="C260" s="990"/>
      <c r="D260" s="990"/>
      <c r="E260" s="990"/>
      <c r="F260" s="991"/>
      <c r="G260" s="911">
        <v>5.5</v>
      </c>
      <c r="H260" s="912"/>
      <c r="I260" s="1005">
        <f>R59*N260</f>
        <v>0</v>
      </c>
      <c r="J260" s="914"/>
      <c r="K260" s="915">
        <f>I260*G260</f>
        <v>0</v>
      </c>
      <c r="L260" s="916"/>
      <c r="M260" s="49"/>
      <c r="N260" s="76">
        <f>IF(H198="Oui",J203,0)+IF(H200="Oui",J205,0)</f>
        <v>0</v>
      </c>
      <c r="O260" s="29" t="s">
        <v>119</v>
      </c>
      <c r="P260" s="68"/>
    </row>
    <row r="261" spans="2:18" ht="14.1" customHeight="1" thickBot="1" x14ac:dyDescent="0.3">
      <c r="B261" s="989" t="s">
        <v>528</v>
      </c>
      <c r="C261" s="990"/>
      <c r="D261" s="990"/>
      <c r="E261" s="990"/>
      <c r="F261" s="991"/>
      <c r="G261" s="911">
        <v>6.5</v>
      </c>
      <c r="H261" s="912"/>
      <c r="I261" s="1005">
        <f>IF(H203="Oui",J203,0)</f>
        <v>0</v>
      </c>
      <c r="J261" s="914"/>
      <c r="K261" s="915">
        <f t="shared" ref="K261:K283" si="5">I261*G261</f>
        <v>0</v>
      </c>
      <c r="L261" s="916"/>
      <c r="M261" s="55"/>
      <c r="N261" s="78"/>
      <c r="O261" s="29"/>
      <c r="P261" s="68"/>
    </row>
    <row r="262" spans="2:18" ht="14.1" customHeight="1" thickBot="1" x14ac:dyDescent="0.3">
      <c r="B262" s="989" t="s">
        <v>326</v>
      </c>
      <c r="C262" s="990"/>
      <c r="D262" s="990"/>
      <c r="E262" s="990"/>
      <c r="F262" s="991"/>
      <c r="G262" s="911">
        <v>4.2</v>
      </c>
      <c r="H262" s="912"/>
      <c r="I262" s="1005">
        <f>IF(H170="Non",IF(H205="Oui",J205,0),0)</f>
        <v>0</v>
      </c>
      <c r="J262" s="914"/>
      <c r="K262" s="915">
        <f t="shared" si="5"/>
        <v>0</v>
      </c>
      <c r="L262" s="916"/>
      <c r="M262" s="48"/>
      <c r="N262" s="77"/>
      <c r="O262" s="29"/>
      <c r="P262" s="71" t="s">
        <v>49</v>
      </c>
      <c r="Q262" s="234" t="s">
        <v>212</v>
      </c>
      <c r="R262" s="441">
        <f>SUM(I260:J263)</f>
        <v>0</v>
      </c>
    </row>
    <row r="263" spans="2:18" ht="14.1" customHeight="1" x14ac:dyDescent="0.25">
      <c r="B263" s="989" t="s">
        <v>327</v>
      </c>
      <c r="C263" s="990"/>
      <c r="D263" s="990"/>
      <c r="E263" s="990"/>
      <c r="F263" s="991"/>
      <c r="G263" s="911">
        <v>4.2</v>
      </c>
      <c r="H263" s="912"/>
      <c r="I263" s="913">
        <f>IF(J176="Oui",ROUND((H176*J174/100),0),0)</f>
        <v>0</v>
      </c>
      <c r="J263" s="914"/>
      <c r="K263" s="915">
        <f>I263*G263</f>
        <v>0</v>
      </c>
      <c r="L263" s="916"/>
      <c r="M263" s="48"/>
      <c r="N263" s="77"/>
      <c r="O263" s="29"/>
      <c r="P263" s="71"/>
      <c r="Q263" s="400"/>
      <c r="R263" s="401"/>
    </row>
    <row r="264" spans="2:18" ht="14.1" customHeight="1" thickBot="1" x14ac:dyDescent="0.3">
      <c r="B264" s="985"/>
      <c r="C264" s="986"/>
      <c r="D264" s="986"/>
      <c r="E264" s="986"/>
      <c r="F264" s="987"/>
      <c r="G264" s="911"/>
      <c r="H264" s="912"/>
      <c r="I264" s="1005"/>
      <c r="J264" s="914"/>
      <c r="K264" s="915"/>
      <c r="L264" s="916"/>
      <c r="M264" s="72"/>
      <c r="N264" s="74" t="s">
        <v>72</v>
      </c>
      <c r="O264" s="151">
        <f>SUM(K260:L263)</f>
        <v>0</v>
      </c>
      <c r="P264" s="75" t="s">
        <v>73</v>
      </c>
    </row>
    <row r="265" spans="2:18" ht="14.1" customHeight="1" x14ac:dyDescent="0.25">
      <c r="B265" s="988" t="s">
        <v>198</v>
      </c>
      <c r="C265" s="939"/>
      <c r="D265" s="939"/>
      <c r="E265" s="939"/>
      <c r="F265" s="940"/>
      <c r="G265" s="911"/>
      <c r="H265" s="912"/>
      <c r="I265" s="1005"/>
      <c r="J265" s="914"/>
      <c r="K265" s="915"/>
      <c r="L265" s="916"/>
      <c r="M265" s="48"/>
      <c r="N265" s="47"/>
      <c r="O265" s="47"/>
      <c r="P265" s="7"/>
    </row>
    <row r="266" spans="2:18" ht="14.1" customHeight="1" x14ac:dyDescent="0.25">
      <c r="B266" s="989" t="s">
        <v>530</v>
      </c>
      <c r="C266" s="990"/>
      <c r="D266" s="990"/>
      <c r="E266" s="990"/>
      <c r="F266" s="991"/>
      <c r="G266" s="911">
        <v>7</v>
      </c>
      <c r="H266" s="912"/>
      <c r="I266" s="1005">
        <f>H142</f>
        <v>0</v>
      </c>
      <c r="J266" s="914"/>
      <c r="K266" s="915">
        <f t="shared" si="5"/>
        <v>0</v>
      </c>
      <c r="L266" s="916"/>
      <c r="M266" s="48"/>
      <c r="N266" s="77"/>
      <c r="O266" s="29"/>
      <c r="P266" s="68"/>
    </row>
    <row r="267" spans="2:18" ht="14.1" customHeight="1" x14ac:dyDescent="0.25">
      <c r="B267" s="989" t="s">
        <v>531</v>
      </c>
      <c r="C267" s="990"/>
      <c r="D267" s="990"/>
      <c r="E267" s="990"/>
      <c r="F267" s="991"/>
      <c r="G267" s="911">
        <v>6</v>
      </c>
      <c r="H267" s="912"/>
      <c r="I267" s="1005">
        <f>I266</f>
        <v>0</v>
      </c>
      <c r="J267" s="914"/>
      <c r="K267" s="915">
        <f t="shared" si="5"/>
        <v>0</v>
      </c>
      <c r="L267" s="916"/>
      <c r="M267" s="48"/>
      <c r="N267" s="77"/>
      <c r="O267" s="29"/>
      <c r="P267" s="68"/>
    </row>
    <row r="268" spans="2:18" ht="14.1" customHeight="1" x14ac:dyDescent="0.25">
      <c r="B268" s="989" t="s">
        <v>108</v>
      </c>
      <c r="C268" s="990"/>
      <c r="D268" s="990"/>
      <c r="E268" s="990"/>
      <c r="F268" s="991"/>
      <c r="G268" s="911">
        <v>5</v>
      </c>
      <c r="H268" s="912"/>
      <c r="I268" s="913">
        <f>H134</f>
        <v>0</v>
      </c>
      <c r="J268" s="914"/>
      <c r="K268" s="915">
        <f t="shared" si="5"/>
        <v>0</v>
      </c>
      <c r="L268" s="916"/>
      <c r="M268" s="48"/>
      <c r="N268" s="77"/>
      <c r="O268" s="29"/>
      <c r="P268" s="68"/>
    </row>
    <row r="269" spans="2:18" ht="14.1" customHeight="1" x14ac:dyDescent="0.25">
      <c r="B269" s="989" t="s">
        <v>109</v>
      </c>
      <c r="C269" s="990"/>
      <c r="D269" s="990"/>
      <c r="E269" s="990"/>
      <c r="F269" s="991"/>
      <c r="G269" s="911">
        <v>6.5</v>
      </c>
      <c r="H269" s="912"/>
      <c r="I269" s="1005">
        <f>I268</f>
        <v>0</v>
      </c>
      <c r="J269" s="914"/>
      <c r="K269" s="915">
        <f t="shared" si="5"/>
        <v>0</v>
      </c>
      <c r="L269" s="916"/>
      <c r="M269" s="48"/>
      <c r="N269" s="77"/>
      <c r="O269" s="29"/>
      <c r="P269" s="68"/>
    </row>
    <row r="270" spans="2:18" ht="14.1" customHeight="1" x14ac:dyDescent="0.25">
      <c r="B270" s="989" t="s">
        <v>110</v>
      </c>
      <c r="C270" s="990"/>
      <c r="D270" s="990"/>
      <c r="E270" s="990"/>
      <c r="F270" s="991"/>
      <c r="G270" s="911">
        <v>11</v>
      </c>
      <c r="H270" s="912"/>
      <c r="I270" s="1005">
        <f>H174</f>
        <v>0</v>
      </c>
      <c r="J270" s="914"/>
      <c r="K270" s="915">
        <f t="shared" si="5"/>
        <v>0</v>
      </c>
      <c r="L270" s="916"/>
      <c r="M270" s="55"/>
      <c r="N270" s="77"/>
      <c r="O270" s="29"/>
      <c r="P270" s="68"/>
    </row>
    <row r="271" spans="2:18" ht="14.1" customHeight="1" thickBot="1" x14ac:dyDescent="0.3">
      <c r="B271" s="989" t="s">
        <v>111</v>
      </c>
      <c r="C271" s="990"/>
      <c r="D271" s="990"/>
      <c r="E271" s="990"/>
      <c r="F271" s="991"/>
      <c r="G271" s="911">
        <v>11</v>
      </c>
      <c r="H271" s="912"/>
      <c r="I271" s="1005">
        <f>H184</f>
        <v>0</v>
      </c>
      <c r="J271" s="914"/>
      <c r="K271" s="915">
        <f t="shared" si="5"/>
        <v>0</v>
      </c>
      <c r="L271" s="916"/>
      <c r="M271" s="48"/>
      <c r="N271" s="62" t="s">
        <v>72</v>
      </c>
      <c r="O271" s="70">
        <f>SUM(K266:L272)</f>
        <v>0</v>
      </c>
      <c r="P271" s="69" t="s">
        <v>73</v>
      </c>
    </row>
    <row r="272" spans="2:18" ht="14.1" customHeight="1" thickBot="1" x14ac:dyDescent="0.3">
      <c r="B272" s="989" t="s">
        <v>112</v>
      </c>
      <c r="C272" s="990"/>
      <c r="D272" s="990"/>
      <c r="E272" s="990"/>
      <c r="F272" s="991"/>
      <c r="G272" s="911">
        <v>9</v>
      </c>
      <c r="H272" s="912"/>
      <c r="I272" s="1005">
        <f>I271</f>
        <v>0</v>
      </c>
      <c r="J272" s="914"/>
      <c r="K272" s="915">
        <f t="shared" si="5"/>
        <v>0</v>
      </c>
      <c r="L272" s="916"/>
      <c r="M272" s="48"/>
      <c r="N272" s="47"/>
      <c r="O272" s="47"/>
      <c r="P272" s="71" t="s">
        <v>49</v>
      </c>
      <c r="Q272" s="234" t="s">
        <v>212</v>
      </c>
      <c r="R272" s="441">
        <f>SUM(I266:J272)</f>
        <v>0</v>
      </c>
    </row>
    <row r="273" spans="2:20" ht="14.1" customHeight="1" thickBot="1" x14ac:dyDescent="0.3">
      <c r="B273" s="985"/>
      <c r="C273" s="986"/>
      <c r="D273" s="986"/>
      <c r="E273" s="986"/>
      <c r="F273" s="987"/>
      <c r="G273" s="911"/>
      <c r="H273" s="912"/>
      <c r="I273" s="1005"/>
      <c r="J273" s="914"/>
      <c r="K273" s="915"/>
      <c r="L273" s="916"/>
      <c r="M273" s="43"/>
      <c r="O273" s="62"/>
      <c r="P273" s="69"/>
    </row>
    <row r="274" spans="2:20" ht="14.1" customHeight="1" x14ac:dyDescent="0.25">
      <c r="B274" s="988" t="s">
        <v>199</v>
      </c>
      <c r="C274" s="939"/>
      <c r="D274" s="939"/>
      <c r="E274" s="939"/>
      <c r="F274" s="940"/>
      <c r="G274" s="911"/>
      <c r="H274" s="912"/>
      <c r="I274" s="1005"/>
      <c r="J274" s="914"/>
      <c r="K274" s="915"/>
      <c r="L274" s="916"/>
      <c r="M274" s="56"/>
      <c r="N274" s="79"/>
      <c r="O274" s="80"/>
      <c r="P274" s="106"/>
    </row>
    <row r="275" spans="2:20" ht="14.1" customHeight="1" x14ac:dyDescent="0.25">
      <c r="B275" s="493" t="s">
        <v>497</v>
      </c>
      <c r="C275" s="105"/>
      <c r="D275" s="105"/>
      <c r="E275" s="907" t="str">
        <f>F196</f>
        <v>A renseigner</v>
      </c>
      <c r="F275" s="908"/>
      <c r="G275" s="911">
        <f>J196</f>
        <v>0</v>
      </c>
      <c r="H275" s="912"/>
      <c r="I275" s="913">
        <f>H196*R59*K10</f>
        <v>0</v>
      </c>
      <c r="J275" s="914"/>
      <c r="K275" s="915">
        <f>I275*G275</f>
        <v>0</v>
      </c>
      <c r="L275" s="916"/>
      <c r="M275" s="50"/>
      <c r="N275" s="77"/>
      <c r="O275" s="29"/>
      <c r="P275" s="68"/>
    </row>
    <row r="276" spans="2:20" ht="14.1" customHeight="1" x14ac:dyDescent="0.25">
      <c r="B276" s="989" t="s">
        <v>113</v>
      </c>
      <c r="C276" s="990"/>
      <c r="D276" s="990"/>
      <c r="E276" s="990"/>
      <c r="F276" s="991"/>
      <c r="G276" s="911">
        <v>15</v>
      </c>
      <c r="H276" s="912"/>
      <c r="I276" s="1005">
        <f>H188</f>
        <v>0</v>
      </c>
      <c r="J276" s="914"/>
      <c r="K276" s="915">
        <f t="shared" si="5"/>
        <v>0</v>
      </c>
      <c r="L276" s="916"/>
      <c r="M276" s="48"/>
      <c r="N276" s="77"/>
      <c r="O276" s="29"/>
      <c r="P276" s="68"/>
    </row>
    <row r="277" spans="2:20" ht="14.1" customHeight="1" x14ac:dyDescent="0.25">
      <c r="B277" s="989" t="s">
        <v>114</v>
      </c>
      <c r="C277" s="990"/>
      <c r="D277" s="990"/>
      <c r="E277" s="990"/>
      <c r="F277" s="991"/>
      <c r="G277" s="911">
        <v>8</v>
      </c>
      <c r="H277" s="912"/>
      <c r="I277" s="1005">
        <f>I276</f>
        <v>0</v>
      </c>
      <c r="J277" s="914"/>
      <c r="K277" s="915">
        <f t="shared" si="5"/>
        <v>0</v>
      </c>
      <c r="L277" s="916"/>
      <c r="M277" s="48"/>
      <c r="N277" s="77"/>
      <c r="O277" s="29"/>
      <c r="P277" s="68"/>
    </row>
    <row r="278" spans="2:20" ht="14.1" customHeight="1" thickBot="1" x14ac:dyDescent="0.3">
      <c r="B278" s="989" t="s">
        <v>115</v>
      </c>
      <c r="C278" s="990"/>
      <c r="D278" s="990"/>
      <c r="E278" s="990"/>
      <c r="F278" s="991"/>
      <c r="G278" s="911">
        <v>5</v>
      </c>
      <c r="H278" s="912"/>
      <c r="I278" s="1005">
        <f>H192</f>
        <v>0</v>
      </c>
      <c r="J278" s="914"/>
      <c r="K278" s="915">
        <f t="shared" si="5"/>
        <v>0</v>
      </c>
      <c r="L278" s="916"/>
      <c r="M278" s="49"/>
      <c r="N278" s="76"/>
      <c r="O278" s="29"/>
      <c r="P278" s="35"/>
    </row>
    <row r="279" spans="2:20" ht="14.1" customHeight="1" thickBot="1" x14ac:dyDescent="0.3">
      <c r="B279" s="989" t="s">
        <v>116</v>
      </c>
      <c r="C279" s="990"/>
      <c r="D279" s="990"/>
      <c r="E279" s="990"/>
      <c r="F279" s="991"/>
      <c r="G279" s="911">
        <v>5.5</v>
      </c>
      <c r="H279" s="912"/>
      <c r="I279" s="1005">
        <f>H190</f>
        <v>0</v>
      </c>
      <c r="J279" s="914"/>
      <c r="K279" s="915">
        <f t="shared" si="5"/>
        <v>0</v>
      </c>
      <c r="L279" s="916"/>
      <c r="M279" s="48"/>
      <c r="N279" s="62" t="s">
        <v>72</v>
      </c>
      <c r="O279" s="70">
        <f>SUM(K275:L279)</f>
        <v>0</v>
      </c>
      <c r="P279" s="69" t="s">
        <v>73</v>
      </c>
      <c r="Q279" s="234" t="s">
        <v>212</v>
      </c>
      <c r="R279" s="441">
        <f>SUM(I275:J279)</f>
        <v>0</v>
      </c>
    </row>
    <row r="280" spans="2:20" ht="14.1" customHeight="1" thickBot="1" x14ac:dyDescent="0.3">
      <c r="B280" s="985"/>
      <c r="C280" s="986"/>
      <c r="D280" s="986"/>
      <c r="E280" s="986"/>
      <c r="F280" s="987"/>
      <c r="G280" s="911"/>
      <c r="H280" s="912"/>
      <c r="I280" s="1005"/>
      <c r="J280" s="914"/>
      <c r="K280" s="915"/>
      <c r="L280" s="916"/>
      <c r="M280" s="72"/>
      <c r="N280" s="74"/>
      <c r="O280" s="74"/>
      <c r="P280" s="75"/>
    </row>
    <row r="281" spans="2:20" ht="14.1" customHeight="1" x14ac:dyDescent="0.25">
      <c r="B281" s="988" t="s">
        <v>50</v>
      </c>
      <c r="C281" s="939"/>
      <c r="D281" s="939"/>
      <c r="E281" s="939"/>
      <c r="F281" s="940"/>
      <c r="G281" s="911"/>
      <c r="H281" s="912"/>
      <c r="I281" s="1005"/>
      <c r="J281" s="914"/>
      <c r="K281" s="915"/>
      <c r="L281" s="916"/>
      <c r="M281" s="49"/>
      <c r="N281" s="76"/>
      <c r="O281" s="29"/>
      <c r="P281" s="68"/>
    </row>
    <row r="282" spans="2:20" ht="14.1" customHeight="1" thickBot="1" x14ac:dyDescent="0.3">
      <c r="B282" s="989" t="s">
        <v>117</v>
      </c>
      <c r="C282" s="990"/>
      <c r="D282" s="990"/>
      <c r="E282" s="990"/>
      <c r="F282" s="991"/>
      <c r="G282" s="911">
        <v>25</v>
      </c>
      <c r="H282" s="912"/>
      <c r="I282" s="1005">
        <f>IF(R59&gt;1,IF(R59&gt;0,K10*ROUNDUP(((R59/5)*N282),0),0),0)</f>
        <v>38</v>
      </c>
      <c r="J282" s="914"/>
      <c r="K282" s="915">
        <f t="shared" si="5"/>
        <v>950</v>
      </c>
      <c r="L282" s="916"/>
      <c r="M282" s="49"/>
      <c r="N282" s="76">
        <f>H194</f>
        <v>10</v>
      </c>
      <c r="O282" s="29" t="s">
        <v>209</v>
      </c>
      <c r="P282" s="68"/>
    </row>
    <row r="283" spans="2:20" ht="14.1" customHeight="1" thickBot="1" x14ac:dyDescent="0.3">
      <c r="B283" s="989" t="s">
        <v>118</v>
      </c>
      <c r="C283" s="990"/>
      <c r="D283" s="990"/>
      <c r="E283" s="990"/>
      <c r="F283" s="991"/>
      <c r="G283" s="911">
        <v>1.1499999999999999</v>
      </c>
      <c r="H283" s="912"/>
      <c r="I283" s="1005">
        <f>IF(R59&gt;1,R59*12*K10,0)</f>
        <v>228</v>
      </c>
      <c r="J283" s="914"/>
      <c r="K283" s="915">
        <f t="shared" si="5"/>
        <v>262.2</v>
      </c>
      <c r="L283" s="916"/>
      <c r="M283" s="49"/>
      <c r="N283" s="76">
        <v>12</v>
      </c>
      <c r="O283" s="29" t="s">
        <v>119</v>
      </c>
      <c r="P283" s="35"/>
      <c r="Q283" s="234" t="s">
        <v>212</v>
      </c>
      <c r="R283" s="441">
        <f>SUM(I282:J283)</f>
        <v>266</v>
      </c>
    </row>
    <row r="284" spans="2:20" ht="14.1" customHeight="1" thickBot="1" x14ac:dyDescent="0.3">
      <c r="B284" s="989" t="s">
        <v>521</v>
      </c>
      <c r="C284" s="990"/>
      <c r="D284" s="990"/>
      <c r="E284" s="990"/>
      <c r="F284" s="991"/>
      <c r="G284" s="1054">
        <v>1</v>
      </c>
      <c r="H284" s="1055"/>
      <c r="I284" s="1005">
        <f>G284*R285*K10</f>
        <v>30</v>
      </c>
      <c r="J284" s="914"/>
      <c r="K284" s="915"/>
      <c r="L284" s="916"/>
      <c r="M284" s="43"/>
      <c r="N284" s="62" t="s">
        <v>72</v>
      </c>
      <c r="O284" s="70">
        <f>SUM(K282:L283)</f>
        <v>1212.2</v>
      </c>
      <c r="P284" s="69" t="s">
        <v>73</v>
      </c>
    </row>
    <row r="285" spans="2:20" ht="18" customHeight="1" thickTop="1" thickBot="1" x14ac:dyDescent="0.3">
      <c r="B285" s="54" t="s">
        <v>49</v>
      </c>
      <c r="C285" s="54"/>
      <c r="D285" s="54"/>
      <c r="E285" s="54"/>
      <c r="F285" s="54"/>
      <c r="G285" s="1052" t="s">
        <v>22</v>
      </c>
      <c r="H285" s="1053"/>
      <c r="I285" s="1050">
        <f>R283+R279+R272+R262+R256+R237+R228</f>
        <v>1583.45</v>
      </c>
      <c r="J285" s="1051"/>
      <c r="K285" s="1042">
        <f>O284+O279+O271+O264+O257+O238+O229</f>
        <v>8647.09</v>
      </c>
      <c r="L285" s="1043"/>
      <c r="M285" s="120" t="s">
        <v>76</v>
      </c>
      <c r="N285" s="941">
        <f>IF(O212&gt;0,(K285)/(60*O212),0)</f>
        <v>18.962916666666668</v>
      </c>
      <c r="O285" s="941"/>
      <c r="P285" s="942"/>
      <c r="Q285" s="234" t="s">
        <v>503</v>
      </c>
      <c r="R285" s="603">
        <v>30</v>
      </c>
      <c r="S285" s="1170" t="s">
        <v>504</v>
      </c>
      <c r="T285" s="1002"/>
    </row>
    <row r="286" spans="2:20" ht="33" customHeight="1" thickTop="1" thickBot="1" x14ac:dyDescent="0.3">
      <c r="N286" s="119"/>
      <c r="S286" s="1002"/>
      <c r="T286" s="1002"/>
    </row>
    <row r="287" spans="2:20" ht="32.25" customHeight="1" thickBot="1" x14ac:dyDescent="0.3">
      <c r="B287" s="886" t="str">
        <f>E10</f>
        <v>R+2</v>
      </c>
      <c r="C287" s="887"/>
      <c r="D287" s="887"/>
      <c r="E287" s="887"/>
      <c r="F287" s="887"/>
      <c r="G287" s="888"/>
      <c r="H287" s="889" t="str">
        <f>G6</f>
        <v xml:space="preserve">17001 - </v>
      </c>
      <c r="I287" s="890"/>
      <c r="J287" s="891" t="str">
        <f>I6</f>
        <v>Test</v>
      </c>
      <c r="K287" s="891"/>
      <c r="L287" s="891"/>
      <c r="M287" s="891"/>
      <c r="N287" s="892"/>
      <c r="O287" s="103" t="s">
        <v>7</v>
      </c>
      <c r="P287" s="104">
        <f ca="1">E14</f>
        <v>42865</v>
      </c>
    </row>
    <row r="288" spans="2:20" ht="15.75" customHeight="1" thickBot="1" x14ac:dyDescent="0.3">
      <c r="B288" s="992" t="s">
        <v>153</v>
      </c>
      <c r="C288" s="993"/>
      <c r="D288" s="993"/>
      <c r="E288" s="993"/>
      <c r="F288" s="993"/>
      <c r="G288" s="993"/>
      <c r="H288" s="993"/>
      <c r="I288" s="993"/>
      <c r="J288" s="993"/>
      <c r="K288" s="993"/>
      <c r="L288" s="993"/>
      <c r="M288" s="993"/>
      <c r="N288" s="993"/>
      <c r="O288" s="993"/>
      <c r="P288" s="994"/>
    </row>
    <row r="289" spans="2:30" ht="15.75" customHeight="1" thickBot="1" x14ac:dyDescent="0.3">
      <c r="B289" s="995"/>
      <c r="C289" s="996"/>
      <c r="D289" s="996"/>
      <c r="E289" s="996"/>
      <c r="F289" s="996"/>
      <c r="G289" s="996"/>
      <c r="H289" s="996"/>
      <c r="I289" s="996"/>
      <c r="J289" s="996"/>
      <c r="K289" s="996"/>
      <c r="L289" s="996"/>
      <c r="M289" s="996"/>
      <c r="N289" s="996"/>
      <c r="O289" s="996"/>
      <c r="P289" s="997"/>
      <c r="Q289" s="199" t="s">
        <v>154</v>
      </c>
      <c r="R289" s="200">
        <v>52</v>
      </c>
      <c r="S289" s="201" t="s">
        <v>123</v>
      </c>
    </row>
    <row r="290" spans="2:30" ht="15.75" customHeight="1" thickBot="1" x14ac:dyDescent="0.3">
      <c r="B290" s="998"/>
      <c r="C290" s="999"/>
      <c r="D290" s="999"/>
      <c r="E290" s="999"/>
      <c r="F290" s="999"/>
      <c r="G290" s="999"/>
      <c r="H290" s="999"/>
      <c r="I290" s="999"/>
      <c r="J290" s="999"/>
      <c r="K290" s="999"/>
      <c r="L290" s="999"/>
      <c r="M290" s="996"/>
      <c r="N290" s="996"/>
      <c r="O290" s="996"/>
      <c r="P290" s="997"/>
    </row>
    <row r="291" spans="2:30" ht="15.75" customHeight="1" thickBot="1" x14ac:dyDescent="0.3">
      <c r="B291" s="654"/>
      <c r="C291" s="654"/>
      <c r="D291" s="654"/>
      <c r="E291" s="654"/>
      <c r="F291" s="654"/>
      <c r="G291" s="654"/>
      <c r="H291" s="654"/>
      <c r="I291" s="654"/>
      <c r="J291" s="654"/>
      <c r="K291" s="654"/>
      <c r="L291" s="654"/>
      <c r="M291" s="651"/>
      <c r="N291" s="652"/>
      <c r="O291" s="652"/>
      <c r="P291" s="653"/>
    </row>
    <row r="292" spans="2:30" ht="15" customHeight="1" thickBot="1" x14ac:dyDescent="0.3">
      <c r="B292" s="108"/>
      <c r="C292" s="108" t="s">
        <v>500</v>
      </c>
      <c r="D292" s="108"/>
      <c r="E292" s="108"/>
      <c r="F292" s="57"/>
      <c r="G292" s="47"/>
      <c r="H292" s="81">
        <f>AC366</f>
        <v>2</v>
      </c>
      <c r="I292" s="57" t="str">
        <f>IF(H292&gt;1,"OPERATEURS PRODUCTIFS","OPERATEUR PRODUCTIF")</f>
        <v>OPERATEURS PRODUCTIFS</v>
      </c>
      <c r="J292" s="57"/>
      <c r="K292" s="47"/>
      <c r="M292" s="48"/>
      <c r="N292" s="47">
        <f>TRUNC(H292)*8*(TRUNC(60/$R$289*100)/100)*$H$59</f>
        <v>349.59999999999997</v>
      </c>
      <c r="O292" s="932" t="s">
        <v>125</v>
      </c>
      <c r="P292" s="933"/>
      <c r="T292" s="235"/>
      <c r="U292" s="235"/>
      <c r="V292" s="235"/>
      <c r="W292" s="235"/>
      <c r="X292" s="235"/>
      <c r="Y292" s="235"/>
      <c r="Z292" s="291" t="s">
        <v>213</v>
      </c>
      <c r="AA292" s="292"/>
      <c r="AB292" s="293" t="s">
        <v>214</v>
      </c>
      <c r="AC292" s="294" t="s">
        <v>215</v>
      </c>
      <c r="AD292" s="295" t="s">
        <v>216</v>
      </c>
    </row>
    <row r="293" spans="2:30" x14ac:dyDescent="0.25">
      <c r="B293" s="990" t="s">
        <v>522</v>
      </c>
      <c r="C293" s="990"/>
      <c r="D293" s="990"/>
      <c r="E293" s="990"/>
      <c r="F293" s="57"/>
      <c r="G293" s="47"/>
      <c r="H293" s="47"/>
      <c r="I293" s="47"/>
      <c r="J293" s="47"/>
      <c r="K293" s="47"/>
      <c r="M293" s="48"/>
      <c r="N293" s="47"/>
      <c r="O293" s="47"/>
      <c r="P293" s="71"/>
      <c r="T293" s="289" t="s">
        <v>219</v>
      </c>
      <c r="U293" s="263"/>
      <c r="V293" s="264"/>
      <c r="W293" s="264"/>
      <c r="X293" s="264"/>
      <c r="Y293" s="264"/>
      <c r="Z293" s="265"/>
      <c r="AA293" s="266"/>
      <c r="AB293" s="267"/>
      <c r="AC293" s="934">
        <f>ROUND(SUM(AB297:AB332)+0.5,0)</f>
        <v>9</v>
      </c>
      <c r="AD293" s="268"/>
    </row>
    <row r="294" spans="2:30" x14ac:dyDescent="0.25">
      <c r="B294" s="990"/>
      <c r="C294" s="990"/>
      <c r="D294" s="990"/>
      <c r="E294" s="990"/>
      <c r="F294" s="57"/>
      <c r="G294" s="47"/>
      <c r="H294" s="47"/>
      <c r="I294" s="47"/>
      <c r="J294" s="47"/>
      <c r="K294" s="47"/>
      <c r="M294" s="48"/>
      <c r="N294" s="47"/>
      <c r="O294" s="47"/>
      <c r="P294" s="71"/>
      <c r="T294" s="280"/>
      <c r="U294" s="255"/>
      <c r="V294" s="242"/>
      <c r="W294" s="242"/>
      <c r="X294" s="242"/>
      <c r="Y294" s="242"/>
      <c r="Z294" s="281"/>
      <c r="AA294" s="247"/>
      <c r="AB294" s="655"/>
      <c r="AC294" s="935"/>
      <c r="AD294" s="271"/>
    </row>
    <row r="295" spans="2:30" ht="18.75" x14ac:dyDescent="0.25">
      <c r="C295" s="108" t="s">
        <v>524</v>
      </c>
      <c r="D295" s="105"/>
      <c r="E295" s="105"/>
      <c r="F295" s="57"/>
      <c r="G295" s="47"/>
      <c r="H295" s="81">
        <f>AC371</f>
        <v>2</v>
      </c>
      <c r="I295" s="57" t="str">
        <f>IF(H295&gt;1,"OPERATEURS PRODUCTIFS","OPERATEUR PRODUCTIF")</f>
        <v>OPERATEURS PRODUCTIFS</v>
      </c>
      <c r="J295" s="47"/>
      <c r="K295" s="47"/>
      <c r="M295" s="48"/>
      <c r="N295" s="47"/>
      <c r="O295" s="47"/>
      <c r="P295" s="71"/>
      <c r="T295" s="280" t="s">
        <v>310</v>
      </c>
      <c r="U295" s="255"/>
      <c r="V295" s="242"/>
      <c r="W295" s="242"/>
      <c r="X295" s="242"/>
      <c r="Y295" s="242"/>
      <c r="Z295" s="281"/>
      <c r="AA295" s="247"/>
      <c r="AB295" s="655"/>
      <c r="AC295" s="935"/>
      <c r="AD295" s="271"/>
    </row>
    <row r="296" spans="2:30" x14ac:dyDescent="0.25">
      <c r="B296" s="990" t="s">
        <v>523</v>
      </c>
      <c r="C296" s="990"/>
      <c r="D296" s="990"/>
      <c r="E296" s="990"/>
      <c r="F296" s="57"/>
      <c r="G296" s="47"/>
      <c r="H296" s="47"/>
      <c r="I296" s="47"/>
      <c r="J296" s="47"/>
      <c r="K296" s="47"/>
      <c r="M296" s="48"/>
      <c r="N296" s="47"/>
      <c r="O296" s="47"/>
      <c r="P296" s="71"/>
      <c r="T296" s="280"/>
      <c r="U296" s="255"/>
      <c r="V296" s="242"/>
      <c r="W296" s="242"/>
      <c r="X296" s="242"/>
      <c r="Y296" s="242"/>
      <c r="Z296" s="281"/>
      <c r="AA296" s="247"/>
      <c r="AB296" s="655"/>
      <c r="AC296" s="935"/>
      <c r="AD296" s="271"/>
    </row>
    <row r="297" spans="2:30" x14ac:dyDescent="0.25">
      <c r="B297" s="990" t="s">
        <v>151</v>
      </c>
      <c r="C297" s="990"/>
      <c r="D297" s="990"/>
      <c r="E297" s="990"/>
      <c r="F297" s="47"/>
      <c r="G297" s="47"/>
      <c r="H297" s="47"/>
      <c r="I297" s="47"/>
      <c r="J297" s="47"/>
      <c r="K297" s="47"/>
      <c r="M297" s="48"/>
      <c r="N297" s="47"/>
      <c r="O297" s="47"/>
      <c r="P297" s="71"/>
      <c r="T297" s="276" t="s">
        <v>220</v>
      </c>
      <c r="U297" s="283">
        <f>IF($H$59&gt;0,H68/($H$59),0)</f>
        <v>26.315789473684209</v>
      </c>
      <c r="V297" s="241" t="s">
        <v>230</v>
      </c>
      <c r="W297" s="242" t="s">
        <v>217</v>
      </c>
      <c r="X297" s="284">
        <f>IF($H$59&gt;0,I68/($H$59),0)</f>
        <v>78.94736842105263</v>
      </c>
      <c r="Y297" s="241" t="s">
        <v>240</v>
      </c>
      <c r="Z297" s="281">
        <f>Q68</f>
        <v>0.9</v>
      </c>
      <c r="AA297" s="245" t="s">
        <v>233</v>
      </c>
      <c r="AB297" s="286">
        <f>+X297*Z297/8</f>
        <v>8.8815789473684212</v>
      </c>
      <c r="AC297" s="935"/>
      <c r="AD297" s="271"/>
    </row>
    <row r="298" spans="2:30" x14ac:dyDescent="0.25">
      <c r="B298" s="990" t="s">
        <v>152</v>
      </c>
      <c r="C298" s="990"/>
      <c r="D298" s="990"/>
      <c r="E298" s="990"/>
      <c r="F298" s="47"/>
      <c r="G298" s="47"/>
      <c r="H298" s="47"/>
      <c r="I298" s="47"/>
      <c r="J298" s="47"/>
      <c r="K298" s="47"/>
      <c r="M298" s="48"/>
      <c r="N298" s="47"/>
      <c r="O298" s="47"/>
      <c r="P298" s="71"/>
      <c r="T298" s="276" t="s">
        <v>221</v>
      </c>
      <c r="U298" s="283">
        <f>IF($H$59&gt;0,H70/($H$59),0)</f>
        <v>0</v>
      </c>
      <c r="V298" s="241" t="s">
        <v>230</v>
      </c>
      <c r="W298" s="242" t="s">
        <v>217</v>
      </c>
      <c r="X298" s="284">
        <f>IF($H$59&gt;0,I70/($H$59),0)</f>
        <v>0</v>
      </c>
      <c r="Y298" s="241" t="s">
        <v>240</v>
      </c>
      <c r="Z298" s="281">
        <f>Q70</f>
        <v>1.2</v>
      </c>
      <c r="AA298" s="245" t="s">
        <v>233</v>
      </c>
      <c r="AB298" s="286">
        <f t="shared" ref="AB298:AB325" si="6">+X298*Z298/8</f>
        <v>0</v>
      </c>
      <c r="AC298" s="935"/>
      <c r="AD298" s="271"/>
    </row>
    <row r="299" spans="2:30" x14ac:dyDescent="0.25">
      <c r="B299" s="990" t="s">
        <v>459</v>
      </c>
      <c r="C299" s="990"/>
      <c r="D299" s="990"/>
      <c r="E299" s="990"/>
      <c r="F299" s="47"/>
      <c r="G299" s="47"/>
      <c r="H299" s="47"/>
      <c r="I299" s="47"/>
      <c r="J299" s="47"/>
      <c r="K299" s="47"/>
      <c r="M299" s="48"/>
      <c r="N299" s="47"/>
      <c r="O299" s="47"/>
      <c r="P299" s="71"/>
      <c r="T299" s="276"/>
      <c r="U299" s="283"/>
      <c r="V299" s="241"/>
      <c r="W299" s="242"/>
      <c r="X299" s="284"/>
      <c r="Y299" s="241"/>
      <c r="Z299" s="281"/>
      <c r="AA299" s="247"/>
      <c r="AB299" s="286"/>
      <c r="AC299" s="935"/>
      <c r="AD299" s="271"/>
    </row>
    <row r="300" spans="2:30" x14ac:dyDescent="0.25">
      <c r="B300" s="87"/>
      <c r="C300" s="87"/>
      <c r="D300" s="87"/>
      <c r="E300" s="87"/>
      <c r="F300" s="57"/>
      <c r="G300" s="47"/>
      <c r="H300" s="47"/>
      <c r="I300" s="47"/>
      <c r="J300" s="47"/>
      <c r="K300" s="47"/>
      <c r="M300" s="48"/>
      <c r="N300" s="47"/>
      <c r="O300" s="47"/>
      <c r="P300" s="71"/>
      <c r="T300" s="276" t="s">
        <v>222</v>
      </c>
      <c r="U300" s="283">
        <f>IF($H$59&gt;0,H72/($H$59),0)</f>
        <v>0</v>
      </c>
      <c r="V300" s="241" t="s">
        <v>230</v>
      </c>
      <c r="W300" s="242" t="s">
        <v>217</v>
      </c>
      <c r="X300" s="284">
        <f>IF($H$59&gt;0,I72/($H$59),0)</f>
        <v>0</v>
      </c>
      <c r="Y300" s="241" t="s">
        <v>240</v>
      </c>
      <c r="Z300" s="281">
        <f>Q72</f>
        <v>1.2</v>
      </c>
      <c r="AA300" s="245" t="s">
        <v>233</v>
      </c>
      <c r="AB300" s="286">
        <f t="shared" si="6"/>
        <v>0</v>
      </c>
      <c r="AC300" s="935"/>
      <c r="AD300" s="271"/>
    </row>
    <row r="301" spans="2:30" ht="18.75" x14ac:dyDescent="0.25">
      <c r="C301" s="108" t="s">
        <v>126</v>
      </c>
      <c r="D301" s="108"/>
      <c r="H301" s="81">
        <f>AC293</f>
        <v>9</v>
      </c>
      <c r="I301" s="57" t="str">
        <f>IF(H301&gt;1,"OPERATEURS PRODUCTIFS","OPERATEUR PRODUCTIF")</f>
        <v>OPERATEURS PRODUCTIFS</v>
      </c>
      <c r="J301" s="57"/>
      <c r="K301" s="57"/>
      <c r="M301" s="48"/>
      <c r="N301" s="47">
        <f>TRUNC(H301)*8*(TRUNC(60/$R$289*100)/100)*$H$59</f>
        <v>1573.2</v>
      </c>
      <c r="O301" s="932" t="s">
        <v>125</v>
      </c>
      <c r="P301" s="933"/>
      <c r="T301" s="285" t="s">
        <v>223</v>
      </c>
      <c r="U301" s="283">
        <f>IF($H$59&gt;0,H74/($H$59),0)</f>
        <v>0</v>
      </c>
      <c r="V301" s="241" t="s">
        <v>230</v>
      </c>
      <c r="W301" s="242" t="s">
        <v>217</v>
      </c>
      <c r="X301" s="284">
        <f>IF($H$59&gt;0,I74/($H$59),0)</f>
        <v>0</v>
      </c>
      <c r="Y301" s="241" t="s">
        <v>240</v>
      </c>
      <c r="Z301" s="281">
        <f>Q74</f>
        <v>1.4</v>
      </c>
      <c r="AA301" s="245" t="s">
        <v>233</v>
      </c>
      <c r="AB301" s="286">
        <f t="shared" si="6"/>
        <v>0</v>
      </c>
      <c r="AC301" s="935"/>
      <c r="AD301" s="271"/>
    </row>
    <row r="302" spans="2:30" ht="15" customHeight="1" x14ac:dyDescent="0.25">
      <c r="C302" s="108"/>
      <c r="D302" s="108"/>
      <c r="I302" s="57"/>
      <c r="J302" s="57"/>
      <c r="K302" s="57"/>
      <c r="M302" s="48"/>
      <c r="N302" s="47"/>
      <c r="O302" s="657"/>
      <c r="P302" s="658"/>
      <c r="T302" s="285"/>
      <c r="U302" s="283"/>
      <c r="V302" s="241"/>
      <c r="W302" s="242"/>
      <c r="X302" s="284"/>
      <c r="Y302" s="241"/>
      <c r="Z302" s="281"/>
      <c r="AA302" s="247"/>
      <c r="AB302" s="286"/>
      <c r="AC302" s="935"/>
      <c r="AD302" s="271"/>
    </row>
    <row r="303" spans="2:30" ht="15" customHeight="1" x14ac:dyDescent="0.25">
      <c r="B303" s="990" t="s">
        <v>201</v>
      </c>
      <c r="C303" s="990"/>
      <c r="D303" s="990"/>
      <c r="E303" s="990"/>
      <c r="I303" s="57"/>
      <c r="J303" s="57"/>
      <c r="K303" s="57"/>
      <c r="M303" s="48"/>
      <c r="N303" s="47"/>
      <c r="O303" s="657"/>
      <c r="P303" s="658"/>
      <c r="T303" s="285" t="s">
        <v>224</v>
      </c>
      <c r="U303" s="283">
        <f>IF($H$59&gt;0,H76/($H$59),0)</f>
        <v>0</v>
      </c>
      <c r="V303" s="241" t="s">
        <v>230</v>
      </c>
      <c r="W303" s="242" t="s">
        <v>217</v>
      </c>
      <c r="X303" s="284">
        <f>IF($H$59&gt;0,I76/($H$59),0)</f>
        <v>0</v>
      </c>
      <c r="Y303" s="241" t="s">
        <v>240</v>
      </c>
      <c r="Z303" s="281">
        <f>Q76</f>
        <v>1.5</v>
      </c>
      <c r="AA303" s="245" t="s">
        <v>233</v>
      </c>
      <c r="AB303" s="286">
        <f t="shared" si="6"/>
        <v>0</v>
      </c>
      <c r="AC303" s="935"/>
      <c r="AD303" s="271"/>
    </row>
    <row r="304" spans="2:30" ht="15" customHeight="1" x14ac:dyDescent="0.25">
      <c r="B304" s="990" t="s">
        <v>127</v>
      </c>
      <c r="C304" s="990"/>
      <c r="D304" s="990"/>
      <c r="E304" s="990"/>
      <c r="F304" s="47"/>
      <c r="G304" s="47"/>
      <c r="H304" s="47"/>
      <c r="I304" s="47"/>
      <c r="J304" s="65"/>
      <c r="K304" s="47"/>
      <c r="M304" s="48"/>
      <c r="N304" s="47"/>
      <c r="O304" s="47"/>
      <c r="P304" s="71"/>
      <c r="T304" s="285" t="s">
        <v>225</v>
      </c>
      <c r="U304" s="283">
        <f>IF($H$59&gt;0,H78/($H$59),0)</f>
        <v>0</v>
      </c>
      <c r="V304" s="241" t="s">
        <v>230</v>
      </c>
      <c r="W304" s="242" t="s">
        <v>217</v>
      </c>
      <c r="X304" s="284">
        <f>IF($H$59&gt;0,I78/($H$59),0)</f>
        <v>0</v>
      </c>
      <c r="Y304" s="241" t="s">
        <v>240</v>
      </c>
      <c r="Z304" s="281">
        <f>Q78</f>
        <v>1.5</v>
      </c>
      <c r="AA304" s="245" t="s">
        <v>233</v>
      </c>
      <c r="AB304" s="286">
        <f t="shared" si="6"/>
        <v>0</v>
      </c>
      <c r="AC304" s="935"/>
      <c r="AD304" s="271"/>
    </row>
    <row r="305" spans="2:30" x14ac:dyDescent="0.25">
      <c r="B305" s="105" t="s">
        <v>128</v>
      </c>
      <c r="C305" s="105"/>
      <c r="D305" s="47"/>
      <c r="E305" s="47"/>
      <c r="F305" s="47"/>
      <c r="G305" s="47"/>
      <c r="H305" s="47"/>
      <c r="I305" s="47"/>
      <c r="J305" s="47"/>
      <c r="K305" s="47"/>
      <c r="M305" s="48"/>
      <c r="N305" s="47"/>
      <c r="O305" s="47"/>
      <c r="P305" s="71"/>
      <c r="T305" s="285"/>
      <c r="U305" s="283"/>
      <c r="V305" s="241"/>
      <c r="W305" s="242"/>
      <c r="X305" s="284"/>
      <c r="Y305" s="241"/>
      <c r="Z305" s="281"/>
      <c r="AA305" s="247"/>
      <c r="AB305" s="286"/>
      <c r="AC305" s="935"/>
      <c r="AD305" s="271"/>
    </row>
    <row r="306" spans="2:30" x14ac:dyDescent="0.25">
      <c r="B306" s="109" t="s">
        <v>129</v>
      </c>
      <c r="C306" s="109"/>
      <c r="D306" s="47"/>
      <c r="E306" s="47"/>
      <c r="F306" s="47"/>
      <c r="G306" s="47"/>
      <c r="H306" s="47"/>
      <c r="I306" s="47"/>
      <c r="J306" s="47"/>
      <c r="K306" s="47"/>
      <c r="M306" s="48"/>
      <c r="N306" s="47"/>
      <c r="O306" s="47"/>
      <c r="P306" s="71"/>
      <c r="T306" s="285" t="s">
        <v>226</v>
      </c>
      <c r="U306" s="283">
        <f>IF($H$59&gt;0,H80/($H$59),0)</f>
        <v>0</v>
      </c>
      <c r="V306" s="241" t="s">
        <v>230</v>
      </c>
      <c r="W306" s="242" t="s">
        <v>217</v>
      </c>
      <c r="X306" s="284">
        <f>IF($H$59&gt;0,I80/($H$59),0)</f>
        <v>0</v>
      </c>
      <c r="Y306" s="241" t="s">
        <v>240</v>
      </c>
      <c r="Z306" s="281">
        <f>Q80</f>
        <v>1.7</v>
      </c>
      <c r="AA306" s="245" t="s">
        <v>233</v>
      </c>
      <c r="AB306" s="286">
        <f t="shared" si="6"/>
        <v>0</v>
      </c>
      <c r="AC306" s="935"/>
      <c r="AD306" s="271"/>
    </row>
    <row r="307" spans="2:30" x14ac:dyDescent="0.25">
      <c r="B307" s="105" t="s">
        <v>130</v>
      </c>
      <c r="C307" s="105"/>
      <c r="D307" s="47"/>
      <c r="E307" s="47"/>
      <c r="F307" s="47"/>
      <c r="G307" s="47"/>
      <c r="H307" s="47"/>
      <c r="I307" s="47"/>
      <c r="J307" s="47"/>
      <c r="K307" s="47"/>
      <c r="M307" s="48"/>
      <c r="N307" s="47"/>
      <c r="O307" s="47"/>
      <c r="P307" s="71"/>
      <c r="T307" s="285" t="s">
        <v>227</v>
      </c>
      <c r="U307" s="283">
        <f>IF($H$59&gt;0,H82/($H$59),0)</f>
        <v>0</v>
      </c>
      <c r="V307" s="241" t="s">
        <v>230</v>
      </c>
      <c r="W307" s="242" t="s">
        <v>217</v>
      </c>
      <c r="X307" s="284">
        <f>IF($H$59&gt;0,I82/($H$59),0)</f>
        <v>0</v>
      </c>
      <c r="Y307" s="241" t="s">
        <v>240</v>
      </c>
      <c r="Z307" s="281">
        <f>Q82</f>
        <v>1.7</v>
      </c>
      <c r="AA307" s="245" t="s">
        <v>233</v>
      </c>
      <c r="AB307" s="286">
        <f t="shared" si="6"/>
        <v>0</v>
      </c>
      <c r="AC307" s="935"/>
      <c r="AD307" s="271"/>
    </row>
    <row r="308" spans="2:30" x14ac:dyDescent="0.25">
      <c r="B308" s="105" t="s">
        <v>131</v>
      </c>
      <c r="C308" s="105"/>
      <c r="D308" s="47"/>
      <c r="E308" s="47"/>
      <c r="F308" s="47"/>
      <c r="G308" s="47"/>
      <c r="H308" s="47"/>
      <c r="I308" s="47"/>
      <c r="J308" s="47"/>
      <c r="K308" s="47"/>
      <c r="M308" s="48"/>
      <c r="N308" s="47"/>
      <c r="O308" s="47"/>
      <c r="P308" s="71"/>
      <c r="T308" s="280"/>
      <c r="U308" s="255"/>
      <c r="V308" s="242"/>
      <c r="W308" s="242"/>
      <c r="X308" s="242"/>
      <c r="Y308" s="242"/>
      <c r="Z308" s="281"/>
      <c r="AA308" s="247"/>
      <c r="AB308" s="286"/>
      <c r="AC308" s="935"/>
      <c r="AD308" s="271"/>
    </row>
    <row r="309" spans="2:30" x14ac:dyDescent="0.25">
      <c r="B309" s="105" t="s">
        <v>132</v>
      </c>
      <c r="C309" s="105"/>
      <c r="D309" s="47"/>
      <c r="E309" s="47"/>
      <c r="F309" s="47"/>
      <c r="G309" s="47"/>
      <c r="H309" s="47"/>
      <c r="I309" s="47"/>
      <c r="J309" s="47"/>
      <c r="K309" s="47"/>
      <c r="M309" s="48"/>
      <c r="N309" s="47"/>
      <c r="O309" s="47"/>
      <c r="P309" s="71"/>
      <c r="T309" s="285" t="s">
        <v>312</v>
      </c>
      <c r="U309" s="283">
        <f>IF($H$59&gt;0,H84/($H$59),0)</f>
        <v>0</v>
      </c>
      <c r="V309" s="241" t="s">
        <v>230</v>
      </c>
      <c r="W309" s="242" t="s">
        <v>217</v>
      </c>
      <c r="X309" s="284">
        <f>IF($H$59&gt;0,I84/($H$59),0)</f>
        <v>0</v>
      </c>
      <c r="Y309" s="241" t="s">
        <v>240</v>
      </c>
      <c r="Z309" s="281">
        <f>Q84</f>
        <v>0</v>
      </c>
      <c r="AA309" s="245" t="s">
        <v>233</v>
      </c>
      <c r="AB309" s="286">
        <f t="shared" si="6"/>
        <v>0</v>
      </c>
      <c r="AC309" s="935"/>
      <c r="AD309" s="271"/>
    </row>
    <row r="310" spans="2:30" x14ac:dyDescent="0.25">
      <c r="B310" s="105"/>
      <c r="C310" s="105"/>
      <c r="D310" s="47"/>
      <c r="E310" s="47"/>
      <c r="F310" s="47"/>
      <c r="G310" s="47"/>
      <c r="H310" s="47"/>
      <c r="I310" s="47"/>
      <c r="J310" s="47"/>
      <c r="K310" s="47"/>
      <c r="M310" s="48"/>
      <c r="N310" s="47"/>
      <c r="O310" s="47"/>
      <c r="P310" s="71"/>
      <c r="T310" s="280"/>
      <c r="U310" s="255"/>
      <c r="V310" s="242"/>
      <c r="W310" s="242"/>
      <c r="X310" s="242"/>
      <c r="Y310" s="242"/>
      <c r="Z310" s="281"/>
      <c r="AA310" s="245"/>
      <c r="AB310" s="286"/>
      <c r="AC310" s="935"/>
      <c r="AD310" s="271"/>
    </row>
    <row r="311" spans="2:30" ht="18.75" x14ac:dyDescent="0.25">
      <c r="B311" s="108"/>
      <c r="C311" s="108" t="s">
        <v>202</v>
      </c>
      <c r="D311" s="57"/>
      <c r="E311" s="44"/>
      <c r="F311" s="57"/>
      <c r="G311" s="57"/>
      <c r="H311" s="81">
        <f>AC334</f>
        <v>4</v>
      </c>
      <c r="I311" s="57" t="str">
        <f>IF(H311&gt;1,"OPERATEURS PRODUCTIFS","OPERATEUR PRODUCTIF")</f>
        <v>OPERATEURS PRODUCTIFS</v>
      </c>
      <c r="J311" s="57"/>
      <c r="K311" s="47"/>
      <c r="M311" s="48"/>
      <c r="N311" s="47">
        <f>TRUNC(H311)*8*(TRUNC(60/$R$289*100)/100)*$H$59</f>
        <v>699.19999999999993</v>
      </c>
      <c r="O311" s="932" t="s">
        <v>125</v>
      </c>
      <c r="P311" s="933"/>
      <c r="T311" s="280" t="s">
        <v>311</v>
      </c>
      <c r="U311" s="255"/>
      <c r="V311" s="242"/>
      <c r="W311" s="242"/>
      <c r="X311" s="242"/>
      <c r="Y311" s="242"/>
      <c r="Z311" s="281"/>
      <c r="AA311" s="247"/>
      <c r="AB311" s="286"/>
      <c r="AC311" s="935"/>
      <c r="AD311" s="271"/>
    </row>
    <row r="312" spans="2:30" ht="15" customHeight="1" x14ac:dyDescent="0.25">
      <c r="C312" s="108"/>
      <c r="D312" s="108"/>
      <c r="I312" s="57"/>
      <c r="J312" s="57"/>
      <c r="K312" s="57"/>
      <c r="M312" s="48"/>
      <c r="N312" s="47"/>
      <c r="O312" s="657"/>
      <c r="P312" s="658"/>
      <c r="T312" s="280"/>
      <c r="U312" s="255"/>
      <c r="V312" s="242"/>
      <c r="W312" s="242"/>
      <c r="X312" s="242"/>
      <c r="Y312" s="242"/>
      <c r="Z312" s="281"/>
      <c r="AA312" s="247"/>
      <c r="AB312" s="286"/>
      <c r="AC312" s="935"/>
      <c r="AD312" s="271"/>
    </row>
    <row r="313" spans="2:30" ht="15.75" customHeight="1" x14ac:dyDescent="0.25">
      <c r="B313" s="990" t="s">
        <v>201</v>
      </c>
      <c r="C313" s="990"/>
      <c r="D313" s="990"/>
      <c r="E313" s="990"/>
      <c r="I313" s="57"/>
      <c r="J313" s="57"/>
      <c r="K313" s="57"/>
      <c r="M313" s="48"/>
      <c r="N313" s="47"/>
      <c r="O313" s="657"/>
      <c r="P313" s="658"/>
      <c r="T313" s="276" t="s">
        <v>220</v>
      </c>
      <c r="U313" s="283">
        <f>IF($H$59&gt;0,H86/($H$59),0)</f>
        <v>0</v>
      </c>
      <c r="V313" s="241" t="s">
        <v>230</v>
      </c>
      <c r="W313" s="242" t="s">
        <v>217</v>
      </c>
      <c r="X313" s="284">
        <f>IF($H$59&gt;0,I86/($H$59),0)</f>
        <v>0</v>
      </c>
      <c r="Y313" s="241" t="s">
        <v>240</v>
      </c>
      <c r="Z313" s="244">
        <f>Q86</f>
        <v>0.9</v>
      </c>
      <c r="AA313" s="245" t="s">
        <v>233</v>
      </c>
      <c r="AB313" s="286">
        <f t="shared" si="6"/>
        <v>0</v>
      </c>
      <c r="AC313" s="935"/>
      <c r="AD313" s="269"/>
    </row>
    <row r="314" spans="2:30" ht="15" customHeight="1" x14ac:dyDescent="0.25">
      <c r="B314" s="105" t="s">
        <v>133</v>
      </c>
      <c r="C314" s="105"/>
      <c r="D314" s="47"/>
      <c r="E314" s="47"/>
      <c r="F314" s="47"/>
      <c r="G314" s="47"/>
      <c r="H314" s="47"/>
      <c r="I314" s="47"/>
      <c r="J314" s="47"/>
      <c r="K314" s="47"/>
      <c r="M314" s="48"/>
      <c r="N314" s="47"/>
      <c r="O314" s="47"/>
      <c r="P314" s="71"/>
      <c r="T314" s="276" t="s">
        <v>221</v>
      </c>
      <c r="U314" s="283">
        <f>IF($H$59&gt;0,H88/($H$59),0)</f>
        <v>0</v>
      </c>
      <c r="V314" s="241" t="s">
        <v>230</v>
      </c>
      <c r="W314" s="242" t="s">
        <v>217</v>
      </c>
      <c r="X314" s="284">
        <f>IF($H$59&gt;0,I88/($H$59),0)</f>
        <v>0</v>
      </c>
      <c r="Y314" s="241" t="s">
        <v>240</v>
      </c>
      <c r="Z314" s="244">
        <f>Q88</f>
        <v>1.2</v>
      </c>
      <c r="AA314" s="245" t="s">
        <v>233</v>
      </c>
      <c r="AB314" s="286">
        <f t="shared" si="6"/>
        <v>0</v>
      </c>
      <c r="AC314" s="935"/>
      <c r="AD314" s="287">
        <v>6</v>
      </c>
    </row>
    <row r="315" spans="2:30" x14ac:dyDescent="0.25">
      <c r="B315" s="1000" t="s">
        <v>138</v>
      </c>
      <c r="C315" s="1000"/>
      <c r="D315" s="1000"/>
      <c r="E315" s="1000"/>
      <c r="F315" s="47"/>
      <c r="G315" s="47"/>
      <c r="H315" s="82"/>
      <c r="I315" s="47"/>
      <c r="J315" s="47"/>
      <c r="K315" s="47"/>
      <c r="M315" s="48"/>
      <c r="N315" s="47"/>
      <c r="O315" s="47"/>
      <c r="P315" s="71"/>
      <c r="T315" s="276"/>
      <c r="U315" s="283"/>
      <c r="V315" s="241"/>
      <c r="W315" s="242"/>
      <c r="X315" s="284"/>
      <c r="Y315" s="241"/>
      <c r="Z315" s="244"/>
      <c r="AA315" s="245"/>
      <c r="AB315" s="286"/>
      <c r="AC315" s="935"/>
      <c r="AD315" s="270"/>
    </row>
    <row r="316" spans="2:30" ht="15.75" thickBot="1" x14ac:dyDescent="0.3">
      <c r="B316" s="990" t="s">
        <v>134</v>
      </c>
      <c r="C316" s="990"/>
      <c r="D316" s="990"/>
      <c r="E316" s="990"/>
      <c r="F316" s="47"/>
      <c r="G316" s="47"/>
      <c r="H316" s="47"/>
      <c r="I316" s="47"/>
      <c r="J316" s="47"/>
      <c r="K316" s="47"/>
      <c r="M316" s="48"/>
      <c r="N316" s="47"/>
      <c r="O316" s="47"/>
      <c r="P316" s="71"/>
      <c r="T316" s="276" t="s">
        <v>222</v>
      </c>
      <c r="U316" s="283">
        <f>IF($H$59&gt;0,H90/($H$59),0)</f>
        <v>0</v>
      </c>
      <c r="V316" s="241" t="s">
        <v>230</v>
      </c>
      <c r="W316" s="242" t="s">
        <v>217</v>
      </c>
      <c r="X316" s="284">
        <f>IF($H$59&gt;0,I90/($H$59),0)</f>
        <v>0</v>
      </c>
      <c r="Y316" s="241" t="s">
        <v>240</v>
      </c>
      <c r="Z316" s="244">
        <f>Q90</f>
        <v>1.2</v>
      </c>
      <c r="AA316" s="245" t="s">
        <v>233</v>
      </c>
      <c r="AB316" s="286">
        <f t="shared" si="6"/>
        <v>0</v>
      </c>
      <c r="AC316" s="935"/>
      <c r="AD316" s="271"/>
    </row>
    <row r="317" spans="2:30" x14ac:dyDescent="0.25">
      <c r="B317" s="990" t="s">
        <v>135</v>
      </c>
      <c r="C317" s="990"/>
      <c r="D317" s="990"/>
      <c r="E317" s="990"/>
      <c r="F317" s="47"/>
      <c r="G317" s="47"/>
      <c r="H317" s="47"/>
      <c r="I317" s="47"/>
      <c r="J317" s="47"/>
      <c r="K317" s="89" t="s">
        <v>253</v>
      </c>
      <c r="L317" s="313" t="s">
        <v>4</v>
      </c>
      <c r="M317" s="48"/>
      <c r="N317" s="47"/>
      <c r="O317" s="47"/>
      <c r="P317" s="71"/>
      <c r="T317" s="285" t="s">
        <v>223</v>
      </c>
      <c r="U317" s="283">
        <f>IF($H$59&gt;0,H92/($H$59),0)</f>
        <v>0</v>
      </c>
      <c r="V317" s="241" t="s">
        <v>230</v>
      </c>
      <c r="W317" s="242" t="s">
        <v>217</v>
      </c>
      <c r="X317" s="284">
        <f>IF($H$59&gt;0,I92/($H$59),0)</f>
        <v>0</v>
      </c>
      <c r="Y317" s="241" t="s">
        <v>240</v>
      </c>
      <c r="Z317" s="244">
        <f>Q92</f>
        <v>1.4</v>
      </c>
      <c r="AA317" s="245" t="s">
        <v>233</v>
      </c>
      <c r="AB317" s="286">
        <f t="shared" si="6"/>
        <v>0</v>
      </c>
      <c r="AC317" s="935"/>
      <c r="AD317" s="271"/>
    </row>
    <row r="318" spans="2:30" ht="15.75" thickBot="1" x14ac:dyDescent="0.3">
      <c r="B318" s="990" t="s">
        <v>136</v>
      </c>
      <c r="C318" s="990"/>
      <c r="D318" s="990"/>
      <c r="E318" s="990"/>
      <c r="F318" s="47"/>
      <c r="G318" s="47"/>
      <c r="H318" s="47"/>
      <c r="I318" s="47"/>
      <c r="J318" s="47"/>
      <c r="K318" s="90" t="s">
        <v>253</v>
      </c>
      <c r="L318" s="314" t="s">
        <v>4</v>
      </c>
      <c r="M318" s="48"/>
      <c r="N318" s="47"/>
      <c r="O318" s="47"/>
      <c r="P318" s="71"/>
      <c r="T318" s="285"/>
      <c r="U318" s="283"/>
      <c r="V318" s="241"/>
      <c r="W318" s="242"/>
      <c r="X318" s="284"/>
      <c r="Y318" s="241"/>
      <c r="Z318" s="244"/>
      <c r="AA318" s="245"/>
      <c r="AB318" s="286"/>
      <c r="AC318" s="935"/>
      <c r="AD318" s="271"/>
    </row>
    <row r="319" spans="2:30" x14ac:dyDescent="0.25">
      <c r="B319" s="990" t="s">
        <v>137</v>
      </c>
      <c r="C319" s="990"/>
      <c r="D319" s="990"/>
      <c r="E319" s="990"/>
      <c r="F319" s="47"/>
      <c r="G319" s="47"/>
      <c r="H319" s="47"/>
      <c r="I319" s="47"/>
      <c r="J319" s="47"/>
      <c r="K319" s="47"/>
      <c r="M319" s="48"/>
      <c r="N319" s="47"/>
      <c r="O319" s="47"/>
      <c r="P319" s="71"/>
      <c r="T319" s="285" t="s">
        <v>224</v>
      </c>
      <c r="U319" s="283">
        <f>IF($H$59&gt;0,H94/($H$59),0)</f>
        <v>0</v>
      </c>
      <c r="V319" s="241" t="s">
        <v>230</v>
      </c>
      <c r="W319" s="242" t="s">
        <v>217</v>
      </c>
      <c r="X319" s="284">
        <f>IF($H$59&gt;0,I94/($H$59),0)</f>
        <v>0</v>
      </c>
      <c r="Y319" s="241" t="s">
        <v>240</v>
      </c>
      <c r="Z319" s="244">
        <f>Q94</f>
        <v>1.5</v>
      </c>
      <c r="AA319" s="245" t="s">
        <v>233</v>
      </c>
      <c r="AB319" s="286">
        <f t="shared" si="6"/>
        <v>0</v>
      </c>
      <c r="AC319" s="935"/>
      <c r="AD319" s="271"/>
    </row>
    <row r="320" spans="2:30" ht="15.75" thickBot="1" x14ac:dyDescent="0.3">
      <c r="B320" s="1000" t="s">
        <v>139</v>
      </c>
      <c r="C320" s="1000"/>
      <c r="D320" s="1000"/>
      <c r="E320" s="1000"/>
      <c r="F320" s="47"/>
      <c r="G320" s="47"/>
      <c r="H320" s="47"/>
      <c r="I320" s="47"/>
      <c r="J320" s="47"/>
      <c r="K320" s="47"/>
      <c r="M320" s="48"/>
      <c r="N320" s="47"/>
      <c r="O320" s="47"/>
      <c r="P320" s="71"/>
      <c r="T320" s="285" t="s">
        <v>225</v>
      </c>
      <c r="U320" s="283">
        <f>IF($H$59&gt;0,H96/($H$59),0)</f>
        <v>0</v>
      </c>
      <c r="V320" s="241" t="s">
        <v>230</v>
      </c>
      <c r="W320" s="242" t="s">
        <v>217</v>
      </c>
      <c r="X320" s="284">
        <f>IF($H$59&gt;0,I96/($H$59),0)</f>
        <v>0</v>
      </c>
      <c r="Y320" s="241" t="s">
        <v>240</v>
      </c>
      <c r="Z320" s="244">
        <f>Q96</f>
        <v>1.5</v>
      </c>
      <c r="AA320" s="245" t="s">
        <v>233</v>
      </c>
      <c r="AB320" s="286">
        <f t="shared" si="6"/>
        <v>0</v>
      </c>
      <c r="AC320" s="935"/>
      <c r="AD320" s="271"/>
    </row>
    <row r="321" spans="2:30" x14ac:dyDescent="0.25">
      <c r="B321" s="990" t="s">
        <v>140</v>
      </c>
      <c r="C321" s="990"/>
      <c r="D321" s="990"/>
      <c r="E321" s="990"/>
      <c r="F321" s="47"/>
      <c r="G321" s="47"/>
      <c r="H321" s="47"/>
      <c r="I321" s="47"/>
      <c r="J321" s="47"/>
      <c r="K321" s="89" t="s">
        <v>253</v>
      </c>
      <c r="L321" s="313" t="s">
        <v>4</v>
      </c>
      <c r="M321" s="48"/>
      <c r="N321" s="47"/>
      <c r="O321" s="47"/>
      <c r="P321" s="71"/>
      <c r="T321" s="285"/>
      <c r="U321" s="283"/>
      <c r="V321" s="241"/>
      <c r="W321" s="242"/>
      <c r="X321" s="284"/>
      <c r="Y321" s="241"/>
      <c r="Z321" s="244"/>
      <c r="AA321" s="245"/>
      <c r="AB321" s="286"/>
      <c r="AC321" s="935"/>
      <c r="AD321" s="271"/>
    </row>
    <row r="322" spans="2:30" ht="15.75" thickBot="1" x14ac:dyDescent="0.3">
      <c r="B322" s="990" t="s">
        <v>105</v>
      </c>
      <c r="C322" s="990"/>
      <c r="D322" s="990"/>
      <c r="E322" s="990"/>
      <c r="F322" s="47"/>
      <c r="G322" s="47"/>
      <c r="H322" s="47"/>
      <c r="I322" s="47"/>
      <c r="J322" s="47"/>
      <c r="K322" s="90" t="s">
        <v>253</v>
      </c>
      <c r="L322" s="314" t="s">
        <v>4</v>
      </c>
      <c r="M322" s="48"/>
      <c r="N322" s="47"/>
      <c r="O322" s="47"/>
      <c r="P322" s="71"/>
      <c r="T322" s="285" t="s">
        <v>226</v>
      </c>
      <c r="U322" s="283">
        <f>IF($H$59&gt;0,H98/($H$59),0)</f>
        <v>0</v>
      </c>
      <c r="V322" s="241" t="s">
        <v>230</v>
      </c>
      <c r="W322" s="242" t="s">
        <v>217</v>
      </c>
      <c r="X322" s="284">
        <f>IF($H$59&gt;0,I98/($H$59),0)</f>
        <v>0</v>
      </c>
      <c r="Y322" s="241" t="s">
        <v>240</v>
      </c>
      <c r="Z322" s="244">
        <f>Q98</f>
        <v>1.7</v>
      </c>
      <c r="AA322" s="245" t="s">
        <v>233</v>
      </c>
      <c r="AB322" s="286">
        <f t="shared" si="6"/>
        <v>0</v>
      </c>
      <c r="AC322" s="935"/>
      <c r="AD322" s="271"/>
    </row>
    <row r="323" spans="2:30" x14ac:dyDescent="0.25">
      <c r="B323" s="990" t="s">
        <v>141</v>
      </c>
      <c r="C323" s="990"/>
      <c r="D323" s="990"/>
      <c r="E323" s="990"/>
      <c r="F323" s="47"/>
      <c r="G323" s="82"/>
      <c r="H323" s="82"/>
      <c r="I323" s="47"/>
      <c r="J323" s="47"/>
      <c r="K323" s="47"/>
      <c r="M323" s="48"/>
      <c r="N323" s="47"/>
      <c r="O323" s="47"/>
      <c r="P323" s="71"/>
      <c r="T323" s="285" t="s">
        <v>227</v>
      </c>
      <c r="U323" s="283">
        <f>IF($H$59&gt;0,H100/($H$59),0)</f>
        <v>0</v>
      </c>
      <c r="V323" s="241" t="s">
        <v>230</v>
      </c>
      <c r="W323" s="242" t="s">
        <v>217</v>
      </c>
      <c r="X323" s="284">
        <f>IF($H$59&gt;0,I100/($H$59),0)</f>
        <v>0</v>
      </c>
      <c r="Y323" s="241" t="s">
        <v>240</v>
      </c>
      <c r="Z323" s="244">
        <f>Q100</f>
        <v>1.7</v>
      </c>
      <c r="AA323" s="245" t="s">
        <v>233</v>
      </c>
      <c r="AB323" s="286">
        <f t="shared" si="6"/>
        <v>0</v>
      </c>
      <c r="AC323" s="935"/>
      <c r="AD323" s="271"/>
    </row>
    <row r="324" spans="2:30" x14ac:dyDescent="0.25">
      <c r="B324" s="990" t="s">
        <v>132</v>
      </c>
      <c r="C324" s="990"/>
      <c r="D324" s="990"/>
      <c r="E324" s="990"/>
      <c r="F324" s="47"/>
      <c r="G324" s="47"/>
      <c r="H324" s="47"/>
      <c r="I324" s="47"/>
      <c r="J324" s="47"/>
      <c r="K324" s="47"/>
      <c r="M324" s="48"/>
      <c r="N324" s="47"/>
      <c r="O324" s="47"/>
      <c r="P324" s="71"/>
      <c r="T324" s="285"/>
      <c r="U324" s="283"/>
      <c r="V324" s="241"/>
      <c r="W324" s="242"/>
      <c r="X324" s="284"/>
      <c r="Y324" s="241"/>
      <c r="Z324" s="244"/>
      <c r="AA324" s="245"/>
      <c r="AB324" s="286"/>
      <c r="AC324" s="935"/>
      <c r="AD324" s="271"/>
    </row>
    <row r="325" spans="2:30" x14ac:dyDescent="0.25">
      <c r="B325" s="646"/>
      <c r="C325" s="646"/>
      <c r="D325" s="646"/>
      <c r="E325" s="646"/>
      <c r="F325" s="47"/>
      <c r="G325" s="47"/>
      <c r="H325" s="47"/>
      <c r="I325" s="47"/>
      <c r="J325" s="47"/>
      <c r="K325" s="47"/>
      <c r="M325" s="48"/>
      <c r="N325" s="47"/>
      <c r="O325" s="47"/>
      <c r="P325" s="71"/>
      <c r="T325" s="285" t="s">
        <v>312</v>
      </c>
      <c r="U325" s="283">
        <f>IF($H$59&gt;0,H102/($H$59),0)</f>
        <v>0</v>
      </c>
      <c r="V325" s="241" t="s">
        <v>230</v>
      </c>
      <c r="W325" s="242" t="s">
        <v>217</v>
      </c>
      <c r="X325" s="284">
        <f>IF($H$59&gt;0,I102/($H$59),0)</f>
        <v>0</v>
      </c>
      <c r="Y325" s="241" t="s">
        <v>240</v>
      </c>
      <c r="Z325" s="244">
        <f>Q102</f>
        <v>0</v>
      </c>
      <c r="AA325" s="245" t="s">
        <v>233</v>
      </c>
      <c r="AB325" s="286">
        <f t="shared" si="6"/>
        <v>0</v>
      </c>
      <c r="AC325" s="935"/>
      <c r="AD325" s="271"/>
    </row>
    <row r="326" spans="2:30" ht="18.75" x14ac:dyDescent="0.25">
      <c r="B326" s="108"/>
      <c r="C326" s="108" t="s">
        <v>142</v>
      </c>
      <c r="D326" s="108"/>
      <c r="E326" s="108"/>
      <c r="F326" s="57"/>
      <c r="G326" s="57"/>
      <c r="H326" s="81">
        <f>AC346</f>
        <v>0</v>
      </c>
      <c r="I326" s="57" t="str">
        <f>IF(H326&gt;1,"OPERATEURS PRODUCTIFS","OPERATEUR PRODUCTIF")</f>
        <v>OPERATEUR PRODUCTIF</v>
      </c>
      <c r="J326" s="57"/>
      <c r="K326" s="47"/>
      <c r="M326" s="48"/>
      <c r="N326" s="47">
        <f>TRUNC(H326)*8*(TRUNC(60/$R$289*100)/100)*$H$59</f>
        <v>0</v>
      </c>
      <c r="O326" s="932" t="s">
        <v>125</v>
      </c>
      <c r="P326" s="933"/>
      <c r="T326" s="285"/>
      <c r="U326" s="283"/>
      <c r="V326" s="241"/>
      <c r="W326" s="242"/>
      <c r="X326" s="284"/>
      <c r="Y326" s="241"/>
      <c r="Z326" s="244"/>
      <c r="AA326" s="245"/>
      <c r="AB326" s="286"/>
      <c r="AC326" s="935"/>
      <c r="AD326" s="270"/>
    </row>
    <row r="327" spans="2:30" ht="15" customHeight="1" x14ac:dyDescent="0.25">
      <c r="C327" s="108"/>
      <c r="D327" s="108"/>
      <c r="I327" s="57"/>
      <c r="J327" s="57"/>
      <c r="K327" s="57"/>
      <c r="M327" s="48"/>
      <c r="N327" s="47"/>
      <c r="O327" s="657"/>
      <c r="P327" s="658"/>
      <c r="T327" s="285" t="s">
        <v>229</v>
      </c>
      <c r="U327" s="283">
        <f>IF($H$59&gt;0,(H136+H138)/($H$59),0)</f>
        <v>0</v>
      </c>
      <c r="V327" s="241" t="s">
        <v>231</v>
      </c>
      <c r="W327" s="242"/>
      <c r="X327" s="284"/>
      <c r="Y327" s="241"/>
      <c r="Z327" s="244">
        <f>Q136</f>
        <v>3</v>
      </c>
      <c r="AA327" s="247" t="s">
        <v>232</v>
      </c>
      <c r="AB327" s="286">
        <f>U327*Z327/8</f>
        <v>0</v>
      </c>
      <c r="AC327" s="935"/>
      <c r="AD327" s="270"/>
    </row>
    <row r="328" spans="2:30" ht="14.25" customHeight="1" x14ac:dyDescent="0.25">
      <c r="B328" s="105" t="s">
        <v>155</v>
      </c>
      <c r="C328" s="105"/>
      <c r="D328" s="105"/>
      <c r="E328" s="105"/>
      <c r="F328" s="47"/>
      <c r="G328" s="47"/>
      <c r="H328" s="47"/>
      <c r="I328" s="47"/>
      <c r="J328" s="47"/>
      <c r="K328" s="47"/>
      <c r="M328" s="48"/>
      <c r="N328" s="47"/>
      <c r="O328" s="47"/>
      <c r="P328" s="71"/>
      <c r="T328" s="285"/>
      <c r="U328" s="283"/>
      <c r="V328" s="242"/>
      <c r="W328" s="242"/>
      <c r="X328" s="242"/>
      <c r="Y328" s="242"/>
      <c r="Z328" s="248"/>
      <c r="AA328" s="247"/>
      <c r="AB328" s="286"/>
      <c r="AC328" s="935"/>
      <c r="AD328" s="270"/>
    </row>
    <row r="329" spans="2:30" x14ac:dyDescent="0.25">
      <c r="B329" s="990" t="s">
        <v>143</v>
      </c>
      <c r="C329" s="990"/>
      <c r="D329" s="990"/>
      <c r="E329" s="990"/>
      <c r="F329" s="47"/>
      <c r="G329" s="47"/>
      <c r="H329" s="47"/>
      <c r="I329" s="47"/>
      <c r="J329" s="47"/>
      <c r="K329" s="47"/>
      <c r="M329" s="48"/>
      <c r="N329" s="47"/>
      <c r="O329" s="47"/>
      <c r="P329" s="71"/>
      <c r="T329" s="285" t="s">
        <v>48</v>
      </c>
      <c r="U329" s="283">
        <f>IF($H$59&gt;0,J126/($H$59),0)</f>
        <v>0</v>
      </c>
      <c r="V329" s="241" t="s">
        <v>230</v>
      </c>
      <c r="W329" s="242"/>
      <c r="X329" s="242"/>
      <c r="Y329" s="242"/>
      <c r="Z329" s="248">
        <f>Q126</f>
        <v>5</v>
      </c>
      <c r="AA329" s="247" t="s">
        <v>234</v>
      </c>
      <c r="AB329" s="286">
        <f>U329*Z329/8</f>
        <v>0</v>
      </c>
      <c r="AC329" s="935"/>
      <c r="AD329" s="288">
        <f>+MAX(AC293,AD314)</f>
        <v>9</v>
      </c>
    </row>
    <row r="330" spans="2:30" x14ac:dyDescent="0.25">
      <c r="B330" s="1000" t="s">
        <v>156</v>
      </c>
      <c r="C330" s="1000"/>
      <c r="D330" s="1000"/>
      <c r="E330" s="1000"/>
      <c r="F330" s="47"/>
      <c r="G330" s="47"/>
      <c r="H330" s="47"/>
      <c r="I330" s="47"/>
      <c r="J330" s="47"/>
      <c r="K330" s="47"/>
      <c r="M330" s="48"/>
      <c r="N330" s="47"/>
      <c r="O330" s="47"/>
      <c r="P330" s="71"/>
      <c r="T330" s="285"/>
      <c r="U330" s="283"/>
      <c r="V330" s="242"/>
      <c r="W330" s="242"/>
      <c r="X330" s="242"/>
      <c r="Y330" s="242"/>
      <c r="Z330" s="248"/>
      <c r="AA330" s="247"/>
      <c r="AB330" s="286"/>
      <c r="AC330" s="935"/>
      <c r="AD330" s="270"/>
    </row>
    <row r="331" spans="2:30" x14ac:dyDescent="0.25">
      <c r="B331" s="990" t="s">
        <v>144</v>
      </c>
      <c r="C331" s="990"/>
      <c r="D331" s="990"/>
      <c r="E331" s="990"/>
      <c r="F331" s="47"/>
      <c r="G331" s="47"/>
      <c r="H331" s="47"/>
      <c r="I331" s="47"/>
      <c r="J331" s="47"/>
      <c r="K331" s="47"/>
      <c r="M331" s="48"/>
      <c r="N331" s="47"/>
      <c r="O331" s="47"/>
      <c r="P331" s="71"/>
      <c r="T331" s="285" t="s">
        <v>166</v>
      </c>
      <c r="U331" s="283">
        <f>IF($H$59&gt;0,H128/($H$59),0)</f>
        <v>0</v>
      </c>
      <c r="V331" s="241" t="s">
        <v>231</v>
      </c>
      <c r="W331" s="242"/>
      <c r="X331" s="242"/>
      <c r="Y331" s="242"/>
      <c r="Z331" s="248">
        <f>IF(J128&gt;3,Q128,Q130)</f>
        <v>4</v>
      </c>
      <c r="AA331" s="247" t="s">
        <v>232</v>
      </c>
      <c r="AB331" s="286">
        <f>U331*Z331/8</f>
        <v>0</v>
      </c>
      <c r="AC331" s="935"/>
      <c r="AD331" s="270"/>
    </row>
    <row r="332" spans="2:30" x14ac:dyDescent="0.25">
      <c r="B332" s="105" t="s">
        <v>157</v>
      </c>
      <c r="C332" s="105"/>
      <c r="D332" s="105"/>
      <c r="E332" s="105"/>
      <c r="F332" s="47"/>
      <c r="G332" s="47"/>
      <c r="H332" s="47"/>
      <c r="I332" s="47"/>
      <c r="J332" s="47"/>
      <c r="K332" s="47"/>
      <c r="M332" s="48"/>
      <c r="N332" s="47"/>
      <c r="O332" s="47"/>
      <c r="P332" s="71"/>
      <c r="T332" s="285" t="s">
        <v>165</v>
      </c>
      <c r="U332" s="283">
        <f>IF($H$59&gt;0,+H140/($H$59),0)</f>
        <v>0</v>
      </c>
      <c r="V332" s="241" t="s">
        <v>231</v>
      </c>
      <c r="W332" s="242"/>
      <c r="X332" s="242"/>
      <c r="Y332" s="242"/>
      <c r="Z332" s="244">
        <f>IF(J140&gt;3,Q128,Q130)</f>
        <v>4</v>
      </c>
      <c r="AA332" s="247" t="s">
        <v>232</v>
      </c>
      <c r="AB332" s="286">
        <f>U332*Z332/8</f>
        <v>0</v>
      </c>
      <c r="AC332" s="935"/>
      <c r="AD332" s="271"/>
    </row>
    <row r="333" spans="2:30" x14ac:dyDescent="0.25">
      <c r="B333" s="105" t="s">
        <v>145</v>
      </c>
      <c r="C333" s="105"/>
      <c r="D333" s="105"/>
      <c r="E333" s="105"/>
      <c r="F333" s="47"/>
      <c r="G333" s="47"/>
      <c r="H333" s="47"/>
      <c r="I333" s="47"/>
      <c r="J333" s="47"/>
      <c r="K333" s="47"/>
      <c r="M333" s="48"/>
      <c r="N333" s="47"/>
      <c r="O333" s="47"/>
      <c r="P333" s="71"/>
      <c r="T333" s="273"/>
      <c r="U333" s="250"/>
      <c r="V333" s="251"/>
      <c r="W333" s="251"/>
      <c r="X333" s="251"/>
      <c r="Y333" s="251"/>
      <c r="Z333" s="252"/>
      <c r="AA333" s="253"/>
      <c r="AB333" s="656"/>
      <c r="AC333" s="936"/>
      <c r="AD333" s="274"/>
    </row>
    <row r="334" spans="2:30" x14ac:dyDescent="0.25">
      <c r="B334" s="990" t="s">
        <v>146</v>
      </c>
      <c r="C334" s="990"/>
      <c r="D334" s="990"/>
      <c r="E334" s="990"/>
      <c r="F334" s="47"/>
      <c r="G334" s="47"/>
      <c r="H334" s="47"/>
      <c r="I334" s="47"/>
      <c r="J334" s="47"/>
      <c r="K334" s="47"/>
      <c r="M334" s="48"/>
      <c r="N334" s="47"/>
      <c r="O334" s="47"/>
      <c r="P334" s="71"/>
      <c r="T334" s="290" t="s">
        <v>219</v>
      </c>
      <c r="U334" s="237"/>
      <c r="V334" s="238"/>
      <c r="W334" s="238"/>
      <c r="X334" s="238"/>
      <c r="Y334" s="238"/>
      <c r="Z334" s="254"/>
      <c r="AA334" s="239"/>
      <c r="AB334" s="297"/>
      <c r="AC334" s="929">
        <f>IF(SUM(AB335:AB345)&gt;0,ROUND(SUM(AB335:AB345)+0.5,0),0)</f>
        <v>4</v>
      </c>
      <c r="AD334" s="275"/>
    </row>
    <row r="335" spans="2:30" x14ac:dyDescent="0.25">
      <c r="B335" s="990" t="s">
        <v>147</v>
      </c>
      <c r="C335" s="990"/>
      <c r="D335" s="990"/>
      <c r="E335" s="990"/>
      <c r="F335" s="47"/>
      <c r="G335" s="47"/>
      <c r="H335" s="47"/>
      <c r="I335" s="47"/>
      <c r="J335" s="47"/>
      <c r="K335" s="47"/>
      <c r="M335" s="48"/>
      <c r="N335" s="47"/>
      <c r="O335" s="47"/>
      <c r="P335" s="71"/>
      <c r="T335" s="285" t="s">
        <v>237</v>
      </c>
      <c r="U335" s="283">
        <f>IF($H$59&gt;0,+H143/($H$59),0)</f>
        <v>0</v>
      </c>
      <c r="V335" s="241" t="s">
        <v>231</v>
      </c>
      <c r="W335" s="242"/>
      <c r="X335" s="242"/>
      <c r="Y335" s="242"/>
      <c r="Z335" s="244">
        <f>Q143</f>
        <v>3</v>
      </c>
      <c r="AA335" s="247" t="s">
        <v>232</v>
      </c>
      <c r="AB335" s="286">
        <f>Z335*U335/8</f>
        <v>0</v>
      </c>
      <c r="AC335" s="930"/>
      <c r="AD335" s="269"/>
    </row>
    <row r="336" spans="2:30" x14ac:dyDescent="0.25">
      <c r="B336" s="1000" t="s">
        <v>158</v>
      </c>
      <c r="C336" s="1000"/>
      <c r="D336" s="1000"/>
      <c r="E336" s="1000"/>
      <c r="F336" s="47"/>
      <c r="G336" s="47"/>
      <c r="H336" s="47"/>
      <c r="I336" s="47"/>
      <c r="J336" s="47"/>
      <c r="K336" s="47"/>
      <c r="M336" s="48"/>
      <c r="N336" s="47"/>
      <c r="O336" s="47"/>
      <c r="P336" s="71"/>
      <c r="T336" s="276" t="s">
        <v>238</v>
      </c>
      <c r="U336" s="283">
        <f>IF($H$59&gt;0,+I147/($H$59),0)</f>
        <v>0</v>
      </c>
      <c r="V336" s="241" t="s">
        <v>230</v>
      </c>
      <c r="W336" s="242"/>
      <c r="X336" s="242"/>
      <c r="Y336" s="242"/>
      <c r="Z336" s="244">
        <f>Q147</f>
        <v>3</v>
      </c>
      <c r="AA336" s="247" t="s">
        <v>234</v>
      </c>
      <c r="AB336" s="286">
        <f>Z336*U336/8</f>
        <v>0</v>
      </c>
      <c r="AC336" s="930"/>
      <c r="AD336" s="271"/>
    </row>
    <row r="337" spans="2:30" x14ac:dyDescent="0.25">
      <c r="B337" s="990" t="s">
        <v>132</v>
      </c>
      <c r="C337" s="990"/>
      <c r="D337" s="990"/>
      <c r="E337" s="990"/>
      <c r="F337" s="47"/>
      <c r="G337" s="47"/>
      <c r="H337" s="47"/>
      <c r="I337" s="47"/>
      <c r="J337" s="47"/>
      <c r="K337" s="47"/>
      <c r="M337" s="48"/>
      <c r="N337" s="47"/>
      <c r="O337" s="47"/>
      <c r="P337" s="71"/>
      <c r="T337" s="276" t="s">
        <v>239</v>
      </c>
      <c r="U337" s="283">
        <f>IF($H$59&gt;0,+H145/($H$59),0)</f>
        <v>0</v>
      </c>
      <c r="V337" s="241" t="s">
        <v>231</v>
      </c>
      <c r="W337" s="242"/>
      <c r="X337" s="242"/>
      <c r="Y337" s="242"/>
      <c r="Z337" s="244">
        <f>Q145</f>
        <v>3</v>
      </c>
      <c r="AA337" s="247" t="s">
        <v>232</v>
      </c>
      <c r="AB337" s="286">
        <f>Z337*U337/8</f>
        <v>0</v>
      </c>
      <c r="AC337" s="930"/>
      <c r="AD337" s="271"/>
    </row>
    <row r="338" spans="2:30" x14ac:dyDescent="0.25">
      <c r="B338" s="646"/>
      <c r="C338" s="646"/>
      <c r="D338" s="646"/>
      <c r="E338" s="646"/>
      <c r="F338" s="47"/>
      <c r="G338" s="47"/>
      <c r="H338" s="47"/>
      <c r="I338" s="47"/>
      <c r="J338" s="47"/>
      <c r="K338" s="47"/>
      <c r="M338" s="48"/>
      <c r="N338" s="47"/>
      <c r="O338" s="47"/>
      <c r="P338" s="71"/>
      <c r="T338" s="276" t="s">
        <v>236</v>
      </c>
      <c r="U338" s="283">
        <f>IF($H$59&gt;0,+H146/($H$59),0)</f>
        <v>0</v>
      </c>
      <c r="V338" s="241" t="s">
        <v>231</v>
      </c>
      <c r="W338" s="242"/>
      <c r="X338" s="242"/>
      <c r="Y338" s="242"/>
      <c r="Z338" s="244">
        <f>Q142</f>
        <v>2.5</v>
      </c>
      <c r="AA338" s="247" t="s">
        <v>232</v>
      </c>
      <c r="AB338" s="286">
        <f>Z338*U338/8</f>
        <v>0</v>
      </c>
      <c r="AC338" s="930"/>
      <c r="AD338" s="271"/>
    </row>
    <row r="339" spans="2:30" ht="18.75" x14ac:dyDescent="0.25">
      <c r="B339" s="108"/>
      <c r="C339" s="108" t="s">
        <v>66</v>
      </c>
      <c r="D339" s="108"/>
      <c r="E339" s="108"/>
      <c r="F339" s="57"/>
      <c r="G339" s="57"/>
      <c r="H339" s="81">
        <f>AC354</f>
        <v>0</v>
      </c>
      <c r="I339" s="57" t="str">
        <f>IF(H339&gt;1,"OPERATEURS PRODUCTIFS","OPERATEUR PRODUCTIF")</f>
        <v>OPERATEUR PRODUCTIF</v>
      </c>
      <c r="J339" s="57"/>
      <c r="K339" s="47"/>
      <c r="M339" s="48"/>
      <c r="N339" s="47">
        <f>TRUNC(H339)*8*(TRUNC(60/$R$289*100)/100)*$H$59</f>
        <v>0</v>
      </c>
      <c r="O339" s="932" t="s">
        <v>125</v>
      </c>
      <c r="P339" s="933"/>
      <c r="T339" s="276" t="s">
        <v>235</v>
      </c>
      <c r="U339" s="283">
        <f>IF($H$59&gt;0,+I134/($H$59),0)</f>
        <v>0</v>
      </c>
      <c r="V339" s="241" t="s">
        <v>231</v>
      </c>
      <c r="W339" s="242"/>
      <c r="X339" s="242"/>
      <c r="Y339" s="242"/>
      <c r="Z339" s="244">
        <f>Q134</f>
        <v>3</v>
      </c>
      <c r="AA339" s="247" t="s">
        <v>234</v>
      </c>
      <c r="AB339" s="286">
        <f>Z339*U339/8</f>
        <v>0</v>
      </c>
      <c r="AC339" s="930"/>
      <c r="AD339" s="270"/>
    </row>
    <row r="340" spans="2:30" ht="15" customHeight="1" x14ac:dyDescent="0.25">
      <c r="C340" s="108"/>
      <c r="D340" s="108"/>
      <c r="I340" s="57"/>
      <c r="J340" s="57"/>
      <c r="K340" s="57"/>
      <c r="M340" s="48"/>
      <c r="N340" s="47"/>
      <c r="O340" s="657"/>
      <c r="P340" s="658"/>
      <c r="T340" s="272"/>
      <c r="U340" s="255"/>
      <c r="V340" s="242"/>
      <c r="W340" s="242"/>
      <c r="X340" s="242"/>
      <c r="Y340" s="242"/>
      <c r="Z340" s="248"/>
      <c r="AA340" s="247"/>
      <c r="AB340" s="286"/>
      <c r="AC340" s="930"/>
      <c r="AD340" s="271"/>
    </row>
    <row r="341" spans="2:30" ht="7.5" customHeight="1" x14ac:dyDescent="0.25">
      <c r="B341" s="990" t="s">
        <v>159</v>
      </c>
      <c r="C341" s="990"/>
      <c r="D341" s="990"/>
      <c r="E341" s="990"/>
      <c r="F341" s="47"/>
      <c r="G341" s="47"/>
      <c r="H341" s="47"/>
      <c r="I341" s="47"/>
      <c r="J341" s="47"/>
      <c r="K341" s="47"/>
      <c r="M341" s="48"/>
      <c r="N341" s="47"/>
      <c r="O341" s="47"/>
      <c r="P341" s="71"/>
      <c r="T341" s="272"/>
      <c r="U341" s="240"/>
      <c r="V341" s="243"/>
      <c r="W341" s="242"/>
      <c r="X341" s="242"/>
      <c r="Y341" s="242"/>
      <c r="Z341" s="248"/>
      <c r="AA341" s="247"/>
      <c r="AB341" s="286"/>
      <c r="AC341" s="930"/>
      <c r="AD341" s="271"/>
    </row>
    <row r="342" spans="2:30" x14ac:dyDescent="0.25">
      <c r="B342" s="990" t="s">
        <v>132</v>
      </c>
      <c r="C342" s="990"/>
      <c r="D342" s="990"/>
      <c r="E342" s="990"/>
      <c r="F342" s="47"/>
      <c r="G342" s="47"/>
      <c r="H342" s="47"/>
      <c r="I342" s="47"/>
      <c r="J342" s="47"/>
      <c r="K342" s="47"/>
      <c r="M342" s="48"/>
      <c r="N342" s="47"/>
      <c r="O342" s="47"/>
      <c r="P342" s="71"/>
      <c r="T342" s="272" t="s">
        <v>169</v>
      </c>
      <c r="U342" s="299">
        <f>IF($H$59&gt;0,H150/($H$59),0)</f>
        <v>52.631578947368418</v>
      </c>
      <c r="V342" s="241" t="s">
        <v>240</v>
      </c>
      <c r="W342" s="242"/>
      <c r="X342" s="242"/>
      <c r="Y342" s="242"/>
      <c r="Z342" s="248">
        <f>Q150</f>
        <v>0.55000000000000004</v>
      </c>
      <c r="AA342" s="245" t="s">
        <v>233</v>
      </c>
      <c r="AB342" s="286">
        <f>Z342*U342/8</f>
        <v>3.6184210526315792</v>
      </c>
      <c r="AC342" s="930"/>
      <c r="AD342" s="271"/>
    </row>
    <row r="343" spans="2:30" x14ac:dyDescent="0.25">
      <c r="B343" s="646"/>
      <c r="C343" s="646"/>
      <c r="D343" s="646"/>
      <c r="E343" s="646"/>
      <c r="F343" s="47"/>
      <c r="G343" s="47"/>
      <c r="H343" s="47"/>
      <c r="I343" s="47"/>
      <c r="J343" s="47"/>
      <c r="K343" s="47"/>
      <c r="M343" s="48"/>
      <c r="N343" s="47"/>
      <c r="O343" s="47"/>
      <c r="P343" s="71"/>
      <c r="T343" s="272" t="s">
        <v>62</v>
      </c>
      <c r="U343" s="299">
        <f>IF($H$59&gt;0,H154/($H$59),0)</f>
        <v>0</v>
      </c>
      <c r="V343" s="241" t="s">
        <v>240</v>
      </c>
      <c r="W343" s="242"/>
      <c r="X343" s="242"/>
      <c r="Y343" s="242"/>
      <c r="Z343" s="248">
        <f>Q154</f>
        <v>0.55000000000000004</v>
      </c>
      <c r="AA343" s="245" t="s">
        <v>233</v>
      </c>
      <c r="AB343" s="286">
        <f>Z343*U343/8</f>
        <v>0</v>
      </c>
      <c r="AC343" s="930"/>
      <c r="AD343" s="269"/>
    </row>
    <row r="344" spans="2:30" ht="18.75" x14ac:dyDescent="0.25">
      <c r="B344" s="108"/>
      <c r="C344" s="108" t="s">
        <v>57</v>
      </c>
      <c r="D344" s="108"/>
      <c r="E344" s="108"/>
      <c r="F344" s="57"/>
      <c r="G344" s="57"/>
      <c r="H344" s="81">
        <f>AC360</f>
        <v>2</v>
      </c>
      <c r="I344" s="57" t="str">
        <f>IF(H344&gt;1,"OPERATEURS PRODUCTIFS","OPERATEUR PRODUCTIF")</f>
        <v>OPERATEURS PRODUCTIFS</v>
      </c>
      <c r="J344" s="57"/>
      <c r="K344" s="47"/>
      <c r="M344" s="48"/>
      <c r="N344" s="47">
        <f>TRUNC(H344)*8*(TRUNC(60/$R$289*100)/100)*$H$59</f>
        <v>349.59999999999997</v>
      </c>
      <c r="O344" s="932" t="s">
        <v>125</v>
      </c>
      <c r="P344" s="933"/>
      <c r="T344" s="272" t="s">
        <v>63</v>
      </c>
      <c r="U344" s="299">
        <f>IF($H$59&gt;0,H160/($H$59),0)</f>
        <v>0</v>
      </c>
      <c r="V344" s="241" t="s">
        <v>240</v>
      </c>
      <c r="W344" s="242"/>
      <c r="X344" s="242"/>
      <c r="Y344" s="242"/>
      <c r="Z344" s="248">
        <f>Q160</f>
        <v>0.4</v>
      </c>
      <c r="AA344" s="245" t="s">
        <v>233</v>
      </c>
      <c r="AB344" s="286">
        <f>Z344*U344/8</f>
        <v>0</v>
      </c>
      <c r="AC344" s="930"/>
      <c r="AD344" s="271"/>
    </row>
    <row r="345" spans="2:30" ht="15.75" customHeight="1" thickBot="1" x14ac:dyDescent="0.3">
      <c r="C345" s="108"/>
      <c r="D345" s="108"/>
      <c r="I345" s="57"/>
      <c r="J345" s="57"/>
      <c r="K345" s="57"/>
      <c r="M345" s="48"/>
      <c r="N345" s="47"/>
      <c r="O345" s="657"/>
      <c r="P345" s="658"/>
      <c r="T345" s="273" t="s">
        <v>65</v>
      </c>
      <c r="U345" s="300">
        <f>IF($H$59&gt;0,H166/($H$59),0)</f>
        <v>0</v>
      </c>
      <c r="V345" s="241" t="s">
        <v>240</v>
      </c>
      <c r="W345" s="251"/>
      <c r="X345" s="251"/>
      <c r="Y345" s="251"/>
      <c r="Z345" s="252">
        <f>Q166</f>
        <v>0.8</v>
      </c>
      <c r="AA345" s="296" t="s">
        <v>233</v>
      </c>
      <c r="AB345" s="298">
        <f>Z345*U345/8</f>
        <v>0</v>
      </c>
      <c r="AC345" s="931"/>
      <c r="AD345" s="274"/>
    </row>
    <row r="346" spans="2:30" ht="15" customHeight="1" x14ac:dyDescent="0.25">
      <c r="B346" s="1000" t="s">
        <v>148</v>
      </c>
      <c r="C346" s="1000"/>
      <c r="D346" s="1000"/>
      <c r="E346" s="1000"/>
      <c r="G346" s="47"/>
      <c r="H346" s="47"/>
      <c r="I346" s="47"/>
      <c r="J346" s="47"/>
      <c r="K346" s="89" t="s">
        <v>253</v>
      </c>
      <c r="L346" s="313" t="s">
        <v>4</v>
      </c>
      <c r="M346" s="48"/>
      <c r="N346" s="47"/>
      <c r="O346" s="47"/>
      <c r="P346" s="71"/>
      <c r="T346" s="290" t="s">
        <v>242</v>
      </c>
      <c r="U346" s="257"/>
      <c r="V346" s="258"/>
      <c r="W346" s="238"/>
      <c r="X346" s="238"/>
      <c r="Y346" s="238"/>
      <c r="Z346" s="248"/>
      <c r="AA346" s="247"/>
      <c r="AB346" s="655"/>
      <c r="AC346" s="929">
        <f>IF(SUM(AB346:AB353)&gt;0.5,ROUNDUP(SUM(AB346:AB353),0),0)</f>
        <v>0</v>
      </c>
      <c r="AD346" s="275"/>
    </row>
    <row r="347" spans="2:30" ht="15.75" thickBot="1" x14ac:dyDescent="0.3">
      <c r="B347" s="1000" t="s">
        <v>149</v>
      </c>
      <c r="C347" s="1000"/>
      <c r="D347" s="1000"/>
      <c r="E347" s="1000"/>
      <c r="G347" s="47"/>
      <c r="H347" s="47"/>
      <c r="I347" s="47"/>
      <c r="J347" s="47"/>
      <c r="K347" s="90" t="s">
        <v>253</v>
      </c>
      <c r="L347" s="314" t="s">
        <v>4</v>
      </c>
      <c r="M347" s="48"/>
      <c r="N347" s="47"/>
      <c r="O347" s="47"/>
      <c r="P347" s="71"/>
      <c r="T347" s="272"/>
      <c r="U347" s="240"/>
      <c r="V347" s="243"/>
      <c r="W347" s="242"/>
      <c r="X347" s="242"/>
      <c r="Y347" s="242"/>
      <c r="Z347" s="248"/>
      <c r="AA347" s="247"/>
      <c r="AB347" s="655"/>
      <c r="AC347" s="930"/>
      <c r="AD347" s="271"/>
    </row>
    <row r="348" spans="2:30" x14ac:dyDescent="0.25">
      <c r="B348" s="990" t="s">
        <v>150</v>
      </c>
      <c r="C348" s="990"/>
      <c r="D348" s="990"/>
      <c r="E348" s="990"/>
      <c r="F348" s="47"/>
      <c r="G348" s="47"/>
      <c r="H348" s="47"/>
      <c r="I348" s="47"/>
      <c r="J348" s="47"/>
      <c r="K348" s="47"/>
      <c r="M348" s="48"/>
      <c r="N348" s="47"/>
      <c r="O348" s="47"/>
      <c r="P348" s="71"/>
      <c r="T348" s="272" t="s">
        <v>241</v>
      </c>
      <c r="U348" s="283">
        <f>IF($H$59&gt;0,H172/($H$59),0)</f>
        <v>0</v>
      </c>
      <c r="V348" s="241" t="s">
        <v>231</v>
      </c>
      <c r="W348" s="242"/>
      <c r="X348" s="242"/>
      <c r="Y348" s="242"/>
      <c r="Z348" s="244">
        <f>Q1274</f>
        <v>0</v>
      </c>
      <c r="AA348" s="247" t="s">
        <v>47</v>
      </c>
      <c r="AB348" s="286">
        <f>U348*Z348/8</f>
        <v>0</v>
      </c>
      <c r="AC348" s="930"/>
      <c r="AD348" s="269"/>
    </row>
    <row r="349" spans="2:30" x14ac:dyDescent="0.25">
      <c r="B349" s="1002"/>
      <c r="C349" s="1002"/>
      <c r="D349" s="1002"/>
      <c r="E349" s="1002"/>
      <c r="F349" s="47"/>
      <c r="G349" s="47"/>
      <c r="H349" s="47"/>
      <c r="I349" s="47"/>
      <c r="J349" s="47"/>
      <c r="K349" s="47"/>
      <c r="M349" s="48"/>
      <c r="N349" s="47"/>
      <c r="O349" s="47"/>
      <c r="P349" s="71"/>
      <c r="T349" s="272" t="s">
        <v>243</v>
      </c>
      <c r="U349" s="283">
        <f>IF($H$59&gt;0,H174/($H$59),0)</f>
        <v>0</v>
      </c>
      <c r="V349" s="241" t="s">
        <v>231</v>
      </c>
      <c r="W349" s="242"/>
      <c r="X349" s="242"/>
      <c r="Y349" s="242"/>
      <c r="Z349" s="244">
        <f>+Q174</f>
        <v>4</v>
      </c>
      <c r="AA349" s="247" t="s">
        <v>47</v>
      </c>
      <c r="AB349" s="286">
        <f>U349*Z349/8</f>
        <v>0</v>
      </c>
      <c r="AC349" s="930"/>
      <c r="AD349" s="269"/>
    </row>
    <row r="350" spans="2:30" ht="15.75" thickBot="1" x14ac:dyDescent="0.3">
      <c r="B350" s="1001"/>
      <c r="C350" s="1001"/>
      <c r="D350" s="1001"/>
      <c r="E350" s="1001"/>
      <c r="F350" s="57"/>
      <c r="G350" s="47"/>
      <c r="H350" s="47"/>
      <c r="I350" s="47"/>
      <c r="J350" s="47"/>
      <c r="K350" s="47"/>
      <c r="M350" s="48"/>
      <c r="N350" s="47"/>
      <c r="O350" s="47"/>
      <c r="P350" s="71"/>
      <c r="T350" s="272" t="s">
        <v>56</v>
      </c>
      <c r="U350" s="283">
        <f>IF($H$59&gt;0,H184/($H$59),0)</f>
        <v>0</v>
      </c>
      <c r="V350" s="241" t="s">
        <v>231</v>
      </c>
      <c r="W350" s="242"/>
      <c r="X350" s="242"/>
      <c r="Y350" s="242"/>
      <c r="Z350" s="244">
        <f>+Q184</f>
        <v>6</v>
      </c>
      <c r="AA350" s="247" t="s">
        <v>47</v>
      </c>
      <c r="AB350" s="286">
        <f>U350*Z350/8</f>
        <v>0</v>
      </c>
      <c r="AC350" s="930"/>
      <c r="AD350" s="269"/>
    </row>
    <row r="351" spans="2:30" x14ac:dyDescent="0.25">
      <c r="B351" s="6"/>
      <c r="C351" s="57"/>
      <c r="D351" s="57"/>
      <c r="E351" s="44"/>
      <c r="F351" s="57" t="s">
        <v>49</v>
      </c>
      <c r="G351" s="57"/>
      <c r="H351" s="1047" t="s">
        <v>22</v>
      </c>
      <c r="I351" s="46"/>
      <c r="J351" s="46"/>
      <c r="K351" s="46"/>
      <c r="L351" s="111"/>
      <c r="M351" s="116"/>
      <c r="N351" s="83"/>
      <c r="O351" s="83"/>
      <c r="P351" s="45"/>
      <c r="T351" s="272" t="s">
        <v>244</v>
      </c>
      <c r="U351" s="283">
        <f>IF($H$59&gt;0,H188/($H$59),0)</f>
        <v>0</v>
      </c>
      <c r="V351" s="241" t="s">
        <v>231</v>
      </c>
      <c r="W351" s="242"/>
      <c r="X351" s="242"/>
      <c r="Y351" s="242"/>
      <c r="Z351" s="244">
        <f>+Q188</f>
        <v>8</v>
      </c>
      <c r="AA351" s="247" t="s">
        <v>47</v>
      </c>
      <c r="AB351" s="286">
        <f>U351*Z351/8</f>
        <v>0</v>
      </c>
      <c r="AC351" s="930"/>
      <c r="AD351" s="269"/>
    </row>
    <row r="352" spans="2:30" ht="18.75" x14ac:dyDescent="0.25">
      <c r="B352" s="6"/>
      <c r="C352" s="57"/>
      <c r="D352" s="57"/>
      <c r="E352" s="57"/>
      <c r="F352" s="57"/>
      <c r="G352" s="57"/>
      <c r="H352" s="1048"/>
      <c r="I352" s="307">
        <f>H295+H301+H326+H311+H339+H344</f>
        <v>17</v>
      </c>
      <c r="J352" s="108" t="s">
        <v>124</v>
      </c>
      <c r="K352" s="57"/>
      <c r="L352" s="112"/>
      <c r="M352" s="114"/>
      <c r="N352" s="306">
        <f>N344+N339+N326+N311+N292+N301</f>
        <v>2971.6</v>
      </c>
      <c r="O352" s="939" t="s">
        <v>125</v>
      </c>
      <c r="P352" s="940"/>
      <c r="T352" s="272" t="s">
        <v>245</v>
      </c>
      <c r="U352" s="283">
        <f>IF($H$59&gt;0,H192/($H$59),0)</f>
        <v>0</v>
      </c>
      <c r="V352" s="241" t="s">
        <v>231</v>
      </c>
      <c r="W352" s="242"/>
      <c r="X352" s="242"/>
      <c r="Y352" s="242"/>
      <c r="Z352" s="244">
        <f>+Q192</f>
        <v>3</v>
      </c>
      <c r="AA352" s="247" t="s">
        <v>47</v>
      </c>
      <c r="AB352" s="286">
        <f>U352*Z352/8</f>
        <v>0</v>
      </c>
      <c r="AC352" s="930"/>
      <c r="AD352" s="269"/>
    </row>
    <row r="353" spans="2:30" ht="15.75" thickBot="1" x14ac:dyDescent="0.3">
      <c r="B353" s="6"/>
      <c r="C353" s="110"/>
      <c r="D353" s="84"/>
      <c r="E353" s="84"/>
      <c r="F353" s="85"/>
      <c r="G353" s="84"/>
      <c r="H353" s="1049"/>
      <c r="I353" s="86"/>
      <c r="J353" s="86"/>
      <c r="K353" s="86"/>
      <c r="L353" s="113"/>
      <c r="M353" s="115"/>
      <c r="N353" s="73"/>
      <c r="O353" s="73"/>
      <c r="P353" s="88"/>
      <c r="T353" s="276"/>
      <c r="U353" s="283"/>
      <c r="V353" s="241"/>
      <c r="W353" s="251"/>
      <c r="X353" s="251"/>
      <c r="Y353" s="251"/>
      <c r="Z353" s="259"/>
      <c r="AA353" s="253"/>
      <c r="AB353" s="656"/>
      <c r="AC353" s="931"/>
      <c r="AD353" s="277"/>
    </row>
    <row r="354" spans="2:30" ht="15.75" thickTop="1" x14ac:dyDescent="0.25">
      <c r="T354" s="290" t="s">
        <v>246</v>
      </c>
      <c r="U354" s="301"/>
      <c r="V354" s="258"/>
      <c r="W354" s="238"/>
      <c r="X354" s="238"/>
      <c r="Y354" s="239"/>
      <c r="Z354" s="260"/>
      <c r="AA354" s="239"/>
      <c r="AB354" s="236"/>
      <c r="AC354" s="929">
        <f>ROUNDUP(SUM(AB355:AB357),0)</f>
        <v>0</v>
      </c>
      <c r="AD354" s="278"/>
    </row>
    <row r="355" spans="2:30" x14ac:dyDescent="0.25">
      <c r="T355" s="272"/>
      <c r="U355" s="283"/>
      <c r="V355" s="243"/>
      <c r="W355" s="242"/>
      <c r="X355" s="242"/>
      <c r="Y355" s="247"/>
      <c r="Z355" s="255"/>
      <c r="AA355" s="247"/>
      <c r="AB355" s="246"/>
      <c r="AC355" s="930"/>
      <c r="AD355" s="271"/>
    </row>
    <row r="356" spans="2:30" x14ac:dyDescent="0.25">
      <c r="T356" s="276" t="s">
        <v>250</v>
      </c>
      <c r="U356" s="283">
        <f>IF(H198="Oui",U335+U337+U338,0)</f>
        <v>0</v>
      </c>
      <c r="V356" s="241" t="s">
        <v>231</v>
      </c>
      <c r="W356" s="242"/>
      <c r="X356" s="242"/>
      <c r="Y356" s="247"/>
      <c r="Z356" s="261">
        <f>Q202</f>
        <v>3</v>
      </c>
      <c r="AA356" s="247" t="s">
        <v>47</v>
      </c>
      <c r="AB356" s="286">
        <f>+U356*Z356/8</f>
        <v>0</v>
      </c>
      <c r="AC356" s="930"/>
      <c r="AD356" s="269"/>
    </row>
    <row r="357" spans="2:30" x14ac:dyDescent="0.25">
      <c r="T357" s="272" t="s">
        <v>251</v>
      </c>
      <c r="U357" s="283">
        <f>IF(J176="Oui",U349,0)</f>
        <v>0</v>
      </c>
      <c r="V357" s="241" t="s">
        <v>231</v>
      </c>
      <c r="W357" s="242"/>
      <c r="X357" s="242"/>
      <c r="Y357" s="247"/>
      <c r="Z357" s="255">
        <f>+Q197</f>
        <v>0.16</v>
      </c>
      <c r="AA357" s="247" t="s">
        <v>47</v>
      </c>
      <c r="AB357" s="286">
        <f>+U357*Z357/8</f>
        <v>0</v>
      </c>
      <c r="AC357" s="930"/>
      <c r="AD357" s="271"/>
    </row>
    <row r="358" spans="2:30" x14ac:dyDescent="0.25">
      <c r="T358" s="272"/>
      <c r="U358" s="302"/>
      <c r="V358" s="242"/>
      <c r="W358" s="242"/>
      <c r="X358" s="242"/>
      <c r="Y358" s="247"/>
      <c r="Z358" s="261"/>
      <c r="AA358" s="247"/>
      <c r="AB358" s="246"/>
      <c r="AC358" s="930"/>
      <c r="AD358" s="269"/>
    </row>
    <row r="359" spans="2:30" x14ac:dyDescent="0.25">
      <c r="T359" s="273"/>
      <c r="U359" s="303"/>
      <c r="V359" s="251"/>
      <c r="W359" s="251"/>
      <c r="X359" s="251"/>
      <c r="Y359" s="253"/>
      <c r="Z359" s="262"/>
      <c r="AA359" s="253"/>
      <c r="AB359" s="249"/>
      <c r="AC359" s="931"/>
      <c r="AD359" s="277"/>
    </row>
    <row r="360" spans="2:30" x14ac:dyDescent="0.25">
      <c r="T360" s="290" t="s">
        <v>247</v>
      </c>
      <c r="U360" s="304"/>
      <c r="V360" s="238"/>
      <c r="W360" s="238"/>
      <c r="X360" s="238"/>
      <c r="Y360" s="238"/>
      <c r="Z360" s="237"/>
      <c r="AA360" s="239"/>
      <c r="AB360" s="236"/>
      <c r="AC360" s="929">
        <f>ROUND(SUM(AB362:AB364),0)</f>
        <v>2</v>
      </c>
      <c r="AD360" s="275"/>
    </row>
    <row r="361" spans="2:30" x14ac:dyDescent="0.25">
      <c r="T361" s="272"/>
      <c r="U361" s="305"/>
      <c r="V361" s="242"/>
      <c r="W361" s="242"/>
      <c r="X361" s="242"/>
      <c r="Y361" s="242"/>
      <c r="Z361" s="255"/>
      <c r="AA361" s="247"/>
      <c r="AB361" s="246"/>
      <c r="AC361" s="930"/>
      <c r="AD361" s="271"/>
    </row>
    <row r="362" spans="2:30" x14ac:dyDescent="0.25">
      <c r="T362" s="272"/>
      <c r="U362" s="305"/>
      <c r="V362" s="242"/>
      <c r="W362" s="242"/>
      <c r="X362" s="242"/>
      <c r="Y362" s="242"/>
      <c r="Z362" s="255"/>
      <c r="AA362" s="247"/>
      <c r="AB362" s="246"/>
      <c r="AC362" s="930"/>
      <c r="AD362" s="271"/>
    </row>
    <row r="363" spans="2:30" x14ac:dyDescent="0.25">
      <c r="T363" s="272" t="s">
        <v>248</v>
      </c>
      <c r="U363" s="283">
        <f>IF(L346="Oui",(X313+X314+X316+X317+X319+X320+X322+X323+X325+X297+X298+X300+X301+X303+X304+X306+X307+X309)*2,0)</f>
        <v>157.89473684210526</v>
      </c>
      <c r="V363" s="241" t="s">
        <v>240</v>
      </c>
      <c r="W363" s="242"/>
      <c r="X363" s="242"/>
      <c r="Y363" s="242"/>
      <c r="Z363" s="248">
        <f>Q198</f>
        <v>7.0000000000000007E-2</v>
      </c>
      <c r="AA363" s="256" t="s">
        <v>218</v>
      </c>
      <c r="AB363" s="286">
        <f>+U363*Z363/8</f>
        <v>1.3815789473684212</v>
      </c>
      <c r="AC363" s="930"/>
      <c r="AD363" s="271"/>
    </row>
    <row r="364" spans="2:30" x14ac:dyDescent="0.25">
      <c r="T364" s="272" t="s">
        <v>249</v>
      </c>
      <c r="U364" s="283">
        <f>IF(L347="Oui",(H33),0)</f>
        <v>52.631578947368418</v>
      </c>
      <c r="V364" s="241" t="s">
        <v>240</v>
      </c>
      <c r="W364" s="242"/>
      <c r="X364" s="242"/>
      <c r="Y364" s="242"/>
      <c r="Z364" s="248">
        <f>Q198</f>
        <v>7.0000000000000007E-2</v>
      </c>
      <c r="AA364" s="256" t="s">
        <v>218</v>
      </c>
      <c r="AB364" s="286">
        <f>+U364*Z364/8</f>
        <v>0.46052631578947367</v>
      </c>
      <c r="AC364" s="930"/>
      <c r="AD364" s="271"/>
    </row>
    <row r="365" spans="2:30" x14ac:dyDescent="0.25">
      <c r="T365" s="272"/>
      <c r="U365" s="305"/>
      <c r="V365" s="242"/>
      <c r="W365" s="242"/>
      <c r="X365" s="242"/>
      <c r="Y365" s="242"/>
      <c r="Z365" s="255"/>
      <c r="AA365" s="247"/>
      <c r="AB365" s="246"/>
      <c r="AC365" s="930"/>
      <c r="AD365" s="271"/>
    </row>
    <row r="366" spans="2:30" x14ac:dyDescent="0.25">
      <c r="T366" s="383" t="s">
        <v>200</v>
      </c>
      <c r="U366" s="376"/>
      <c r="V366" s="377"/>
      <c r="W366" s="377"/>
      <c r="X366" s="377"/>
      <c r="Y366" s="378"/>
      <c r="Z366" s="377"/>
      <c r="AA366" s="377"/>
      <c r="AB366" s="387"/>
      <c r="AC366" s="1173">
        <f>AB371+AB368</f>
        <v>2</v>
      </c>
      <c r="AD366" s="388"/>
    </row>
    <row r="367" spans="2:30" x14ac:dyDescent="0.25">
      <c r="T367" s="17"/>
      <c r="U367" s="379"/>
      <c r="V367" s="6"/>
      <c r="W367" s="6"/>
      <c r="X367" s="6"/>
      <c r="Y367" s="380"/>
      <c r="Z367" s="6"/>
      <c r="AA367" s="6"/>
      <c r="AB367" s="389"/>
      <c r="AC367" s="1171"/>
      <c r="AD367" s="390"/>
    </row>
    <row r="368" spans="2:30" x14ac:dyDescent="0.25">
      <c r="T368" s="272" t="s">
        <v>313</v>
      </c>
      <c r="U368" s="386">
        <f>K12</f>
        <v>8</v>
      </c>
      <c r="V368" s="241" t="s">
        <v>317</v>
      </c>
      <c r="W368" s="105"/>
      <c r="X368" s="6"/>
      <c r="Y368" s="380"/>
      <c r="Z368" s="6"/>
      <c r="AA368" s="6"/>
      <c r="AB368" s="389">
        <f>IF(U368&gt;0,IF(U368&gt;10,2,1),0)</f>
        <v>1</v>
      </c>
      <c r="AC368" s="1171"/>
      <c r="AD368" s="390"/>
    </row>
    <row r="369" spans="20:30" x14ac:dyDescent="0.25">
      <c r="T369" s="272" t="s">
        <v>318</v>
      </c>
      <c r="U369" s="384"/>
      <c r="V369" s="105"/>
      <c r="W369" s="105"/>
      <c r="X369" s="6"/>
      <c r="Y369" s="380"/>
      <c r="Z369" s="6"/>
      <c r="AA369" s="6"/>
      <c r="AB369" s="627">
        <v>1</v>
      </c>
      <c r="AC369" s="1171"/>
      <c r="AD369" s="390"/>
    </row>
    <row r="370" spans="20:30" x14ac:dyDescent="0.25">
      <c r="T370" s="272" t="s">
        <v>315</v>
      </c>
      <c r="U370" s="384"/>
      <c r="V370" s="105"/>
      <c r="W370" s="105"/>
      <c r="X370" s="6"/>
      <c r="Y370" s="380"/>
      <c r="Z370" s="6"/>
      <c r="AA370" s="6"/>
      <c r="AB370" s="627">
        <v>1</v>
      </c>
      <c r="AC370" s="1171"/>
      <c r="AD370" s="390"/>
    </row>
    <row r="371" spans="20:30" x14ac:dyDescent="0.25">
      <c r="T371" s="272" t="s">
        <v>314</v>
      </c>
      <c r="U371" s="386">
        <f>K12</f>
        <v>8</v>
      </c>
      <c r="V371" s="241" t="s">
        <v>317</v>
      </c>
      <c r="W371" s="105"/>
      <c r="X371" s="6"/>
      <c r="Y371" s="380"/>
      <c r="Z371" s="6"/>
      <c r="AA371" s="6"/>
      <c r="AB371" s="389">
        <f>IF(U371&gt;0,IF(U371&gt;10,2,1),0)</f>
        <v>1</v>
      </c>
      <c r="AC371" s="1171">
        <f>AB369+AB370+AB374</f>
        <v>2</v>
      </c>
      <c r="AD371" s="390"/>
    </row>
    <row r="372" spans="20:30" x14ac:dyDescent="0.25">
      <c r="T372" s="272"/>
      <c r="U372" s="384"/>
      <c r="V372" s="105"/>
      <c r="W372" s="105"/>
      <c r="X372" s="6"/>
      <c r="Y372" s="380"/>
      <c r="Z372" s="6"/>
      <c r="AA372" s="6"/>
      <c r="AB372" s="389"/>
      <c r="AC372" s="1171"/>
      <c r="AD372" s="390"/>
    </row>
    <row r="373" spans="20:30" x14ac:dyDescent="0.25">
      <c r="T373" s="272" t="s">
        <v>319</v>
      </c>
      <c r="U373" s="384"/>
      <c r="V373" s="105"/>
      <c r="W373" s="105"/>
      <c r="X373" s="6"/>
      <c r="Y373" s="380"/>
      <c r="Z373" s="6"/>
      <c r="AA373" s="6"/>
      <c r="AB373" s="389"/>
      <c r="AC373" s="1171"/>
      <c r="AD373" s="390"/>
    </row>
    <row r="374" spans="20:30" x14ac:dyDescent="0.25">
      <c r="T374" s="272" t="s">
        <v>316</v>
      </c>
      <c r="U374" s="384">
        <f>H196</f>
        <v>0</v>
      </c>
      <c r="V374" s="241" t="s">
        <v>231</v>
      </c>
      <c r="W374" s="105"/>
      <c r="X374" s="6"/>
      <c r="Y374" s="380"/>
      <c r="Z374" s="6">
        <f>Q196</f>
        <v>0</v>
      </c>
      <c r="AA374" s="247" t="s">
        <v>47</v>
      </c>
      <c r="AB374" s="389">
        <f>Z374*U374/8</f>
        <v>0</v>
      </c>
      <c r="AC374" s="1171"/>
      <c r="AD374" s="390"/>
    </row>
    <row r="375" spans="20:30" ht="15.75" thickBot="1" x14ac:dyDescent="0.3">
      <c r="T375" s="279"/>
      <c r="U375" s="385"/>
      <c r="V375" s="382"/>
      <c r="W375" s="382"/>
      <c r="X375" s="8"/>
      <c r="Y375" s="381"/>
      <c r="Z375" s="8"/>
      <c r="AA375" s="8"/>
      <c r="AB375" s="391"/>
      <c r="AC375" s="1172"/>
      <c r="AD375" s="392"/>
    </row>
  </sheetData>
  <sheetProtection formatCells="0" formatColumns="0" formatRows="0" selectLockedCells="1" selectUnlockedCells="1"/>
  <dataConsolidate/>
  <mergeCells count="672">
    <mergeCell ref="AC354:AC359"/>
    <mergeCell ref="AC360:AC365"/>
    <mergeCell ref="AC366:AC370"/>
    <mergeCell ref="AC371:AC375"/>
    <mergeCell ref="B346:E346"/>
    <mergeCell ref="AC346:AC353"/>
    <mergeCell ref="B347:E347"/>
    <mergeCell ref="B348:E348"/>
    <mergeCell ref="B349:E349"/>
    <mergeCell ref="B350:E350"/>
    <mergeCell ref="H351:H353"/>
    <mergeCell ref="O352:P352"/>
    <mergeCell ref="AC334:AC345"/>
    <mergeCell ref="B335:E335"/>
    <mergeCell ref="B336:E336"/>
    <mergeCell ref="B337:E337"/>
    <mergeCell ref="O339:P339"/>
    <mergeCell ref="B341:E341"/>
    <mergeCell ref="B342:E342"/>
    <mergeCell ref="O344:P344"/>
    <mergeCell ref="B324:E324"/>
    <mergeCell ref="O326:P326"/>
    <mergeCell ref="B329:E329"/>
    <mergeCell ref="B330:E330"/>
    <mergeCell ref="B331:E331"/>
    <mergeCell ref="B334:E334"/>
    <mergeCell ref="B318:E318"/>
    <mergeCell ref="B319:E319"/>
    <mergeCell ref="B320:E320"/>
    <mergeCell ref="B321:E321"/>
    <mergeCell ref="B322:E322"/>
    <mergeCell ref="B323:E323"/>
    <mergeCell ref="B304:E304"/>
    <mergeCell ref="O311:P311"/>
    <mergeCell ref="B313:E313"/>
    <mergeCell ref="B315:E315"/>
    <mergeCell ref="B316:E316"/>
    <mergeCell ref="B317:E317"/>
    <mergeCell ref="O292:P292"/>
    <mergeCell ref="B293:E293"/>
    <mergeCell ref="AC293:AC333"/>
    <mergeCell ref="B294:E294"/>
    <mergeCell ref="B296:E296"/>
    <mergeCell ref="B297:E297"/>
    <mergeCell ref="B298:E298"/>
    <mergeCell ref="B299:E299"/>
    <mergeCell ref="O301:P301"/>
    <mergeCell ref="B303:E303"/>
    <mergeCell ref="N285:P285"/>
    <mergeCell ref="S285:T286"/>
    <mergeCell ref="B287:G287"/>
    <mergeCell ref="H287:I287"/>
    <mergeCell ref="J287:N287"/>
    <mergeCell ref="B288:P290"/>
    <mergeCell ref="B284:F284"/>
    <mergeCell ref="G284:H284"/>
    <mergeCell ref="I284:J284"/>
    <mergeCell ref="K284:L284"/>
    <mergeCell ref="G285:H285"/>
    <mergeCell ref="I285:J285"/>
    <mergeCell ref="K285:L285"/>
    <mergeCell ref="B282:F282"/>
    <mergeCell ref="G282:H282"/>
    <mergeCell ref="I282:J282"/>
    <mergeCell ref="K282:L282"/>
    <mergeCell ref="B283:F283"/>
    <mergeCell ref="G283:H283"/>
    <mergeCell ref="I283:J283"/>
    <mergeCell ref="K283:L283"/>
    <mergeCell ref="B280:F280"/>
    <mergeCell ref="G280:H280"/>
    <mergeCell ref="I280:J280"/>
    <mergeCell ref="K280:L280"/>
    <mergeCell ref="B281:F281"/>
    <mergeCell ref="G281:H281"/>
    <mergeCell ref="I281:J281"/>
    <mergeCell ref="K281:L281"/>
    <mergeCell ref="B278:F278"/>
    <mergeCell ref="G278:H278"/>
    <mergeCell ref="I278:J278"/>
    <mergeCell ref="K278:L278"/>
    <mergeCell ref="B279:F279"/>
    <mergeCell ref="G279:H279"/>
    <mergeCell ref="I279:J279"/>
    <mergeCell ref="K279:L279"/>
    <mergeCell ref="B276:F276"/>
    <mergeCell ref="G276:H276"/>
    <mergeCell ref="I276:J276"/>
    <mergeCell ref="K276:L276"/>
    <mergeCell ref="B277:F277"/>
    <mergeCell ref="G277:H277"/>
    <mergeCell ref="I277:J277"/>
    <mergeCell ref="K277:L277"/>
    <mergeCell ref="B274:F274"/>
    <mergeCell ref="G274:H274"/>
    <mergeCell ref="I274:J274"/>
    <mergeCell ref="K274:L274"/>
    <mergeCell ref="E275:F275"/>
    <mergeCell ref="G275:H275"/>
    <mergeCell ref="I275:J275"/>
    <mergeCell ref="K275:L275"/>
    <mergeCell ref="B272:F272"/>
    <mergeCell ref="G272:H272"/>
    <mergeCell ref="I272:J272"/>
    <mergeCell ref="K272:L272"/>
    <mergeCell ref="B273:F273"/>
    <mergeCell ref="G273:H273"/>
    <mergeCell ref="I273:J273"/>
    <mergeCell ref="K273:L273"/>
    <mergeCell ref="B270:F270"/>
    <mergeCell ref="G270:H270"/>
    <mergeCell ref="I270:J270"/>
    <mergeCell ref="K270:L270"/>
    <mergeCell ref="B271:F271"/>
    <mergeCell ref="G271:H271"/>
    <mergeCell ref="I271:J271"/>
    <mergeCell ref="K271:L271"/>
    <mergeCell ref="B268:F268"/>
    <mergeCell ref="G268:H268"/>
    <mergeCell ref="I268:J268"/>
    <mergeCell ref="K268:L268"/>
    <mergeCell ref="B269:F269"/>
    <mergeCell ref="G269:H269"/>
    <mergeCell ref="I269:J269"/>
    <mergeCell ref="K269:L269"/>
    <mergeCell ref="B266:F266"/>
    <mergeCell ref="G266:H266"/>
    <mergeCell ref="I266:J266"/>
    <mergeCell ref="K266:L266"/>
    <mergeCell ref="B267:F267"/>
    <mergeCell ref="G267:H267"/>
    <mergeCell ref="I267:J267"/>
    <mergeCell ref="K267:L267"/>
    <mergeCell ref="B264:F264"/>
    <mergeCell ref="G264:H264"/>
    <mergeCell ref="I264:J264"/>
    <mergeCell ref="K264:L264"/>
    <mergeCell ref="B265:F265"/>
    <mergeCell ref="G265:H265"/>
    <mergeCell ref="I265:J265"/>
    <mergeCell ref="K265:L265"/>
    <mergeCell ref="B262:F262"/>
    <mergeCell ref="G262:H262"/>
    <mergeCell ref="I262:J262"/>
    <mergeCell ref="K262:L262"/>
    <mergeCell ref="B263:F263"/>
    <mergeCell ref="G263:H263"/>
    <mergeCell ref="I263:J263"/>
    <mergeCell ref="K263:L263"/>
    <mergeCell ref="B260:F260"/>
    <mergeCell ref="G260:H260"/>
    <mergeCell ref="I260:J260"/>
    <mergeCell ref="K260:L260"/>
    <mergeCell ref="B261:F261"/>
    <mergeCell ref="G261:H261"/>
    <mergeCell ref="I261:J261"/>
    <mergeCell ref="K261:L261"/>
    <mergeCell ref="B258:F258"/>
    <mergeCell ref="G258:H258"/>
    <mergeCell ref="I258:J258"/>
    <mergeCell ref="K258:L258"/>
    <mergeCell ref="B259:F259"/>
    <mergeCell ref="G259:H259"/>
    <mergeCell ref="I259:J259"/>
    <mergeCell ref="K259:L259"/>
    <mergeCell ref="B256:F256"/>
    <mergeCell ref="G256:H256"/>
    <mergeCell ref="I256:J256"/>
    <mergeCell ref="K256:L256"/>
    <mergeCell ref="B257:F257"/>
    <mergeCell ref="G257:H257"/>
    <mergeCell ref="I257:J257"/>
    <mergeCell ref="K257:L257"/>
    <mergeCell ref="B254:F254"/>
    <mergeCell ref="G254:H254"/>
    <mergeCell ref="I254:J254"/>
    <mergeCell ref="K254:L254"/>
    <mergeCell ref="B255:F255"/>
    <mergeCell ref="G255:H255"/>
    <mergeCell ref="I255:J255"/>
    <mergeCell ref="K255:L255"/>
    <mergeCell ref="B252:F252"/>
    <mergeCell ref="G252:H252"/>
    <mergeCell ref="I252:J252"/>
    <mergeCell ref="K252:L252"/>
    <mergeCell ref="B253:F253"/>
    <mergeCell ref="G253:H253"/>
    <mergeCell ref="I253:J253"/>
    <mergeCell ref="K253:L253"/>
    <mergeCell ref="B250:F250"/>
    <mergeCell ref="G250:H250"/>
    <mergeCell ref="I250:J250"/>
    <mergeCell ref="K250:L250"/>
    <mergeCell ref="B251:F251"/>
    <mergeCell ref="G251:H251"/>
    <mergeCell ref="I251:J251"/>
    <mergeCell ref="K251:L251"/>
    <mergeCell ref="G248:H248"/>
    <mergeCell ref="I248:J248"/>
    <mergeCell ref="K248:L248"/>
    <mergeCell ref="G249:H249"/>
    <mergeCell ref="I249:J249"/>
    <mergeCell ref="K249:L249"/>
    <mergeCell ref="B246:F246"/>
    <mergeCell ref="G246:H246"/>
    <mergeCell ref="I246:J246"/>
    <mergeCell ref="K246:L246"/>
    <mergeCell ref="B247:F247"/>
    <mergeCell ref="G247:H247"/>
    <mergeCell ref="I247:J247"/>
    <mergeCell ref="K247:L247"/>
    <mergeCell ref="B244:F244"/>
    <mergeCell ref="G244:H244"/>
    <mergeCell ref="I244:J244"/>
    <mergeCell ref="K244:L244"/>
    <mergeCell ref="B245:F245"/>
    <mergeCell ref="G245:H245"/>
    <mergeCell ref="I245:J245"/>
    <mergeCell ref="K245:L245"/>
    <mergeCell ref="B242:F242"/>
    <mergeCell ref="G242:H242"/>
    <mergeCell ref="I242:J242"/>
    <mergeCell ref="K242:L242"/>
    <mergeCell ref="B243:F243"/>
    <mergeCell ref="G243:H243"/>
    <mergeCell ref="I243:J243"/>
    <mergeCell ref="K243:L243"/>
    <mergeCell ref="B240:F240"/>
    <mergeCell ref="G240:H240"/>
    <mergeCell ref="I240:J240"/>
    <mergeCell ref="K240:L240"/>
    <mergeCell ref="B241:F241"/>
    <mergeCell ref="G241:H241"/>
    <mergeCell ref="I241:J241"/>
    <mergeCell ref="K241:L241"/>
    <mergeCell ref="B238:F238"/>
    <mergeCell ref="G238:H238"/>
    <mergeCell ref="K238:L238"/>
    <mergeCell ref="B239:F239"/>
    <mergeCell ref="G239:H239"/>
    <mergeCell ref="K239:L239"/>
    <mergeCell ref="B236:F236"/>
    <mergeCell ref="G236:H236"/>
    <mergeCell ref="I236:J236"/>
    <mergeCell ref="K236:L236"/>
    <mergeCell ref="G237:H237"/>
    <mergeCell ref="I237:J237"/>
    <mergeCell ref="K237:L237"/>
    <mergeCell ref="B234:F234"/>
    <mergeCell ref="G234:H234"/>
    <mergeCell ref="I234:J234"/>
    <mergeCell ref="K234:L234"/>
    <mergeCell ref="B235:F235"/>
    <mergeCell ref="G235:H235"/>
    <mergeCell ref="I235:J235"/>
    <mergeCell ref="K235:L235"/>
    <mergeCell ref="B232:F232"/>
    <mergeCell ref="G232:H232"/>
    <mergeCell ref="I232:J232"/>
    <mergeCell ref="K232:L232"/>
    <mergeCell ref="B233:F233"/>
    <mergeCell ref="G233:H233"/>
    <mergeCell ref="I233:J233"/>
    <mergeCell ref="K233:L233"/>
    <mergeCell ref="B230:F230"/>
    <mergeCell ref="G230:H230"/>
    <mergeCell ref="K230:L230"/>
    <mergeCell ref="B231:F231"/>
    <mergeCell ref="G231:H231"/>
    <mergeCell ref="I231:J231"/>
    <mergeCell ref="K231:L231"/>
    <mergeCell ref="B228:F228"/>
    <mergeCell ref="G228:H228"/>
    <mergeCell ref="I228:J228"/>
    <mergeCell ref="K228:L228"/>
    <mergeCell ref="M228:N228"/>
    <mergeCell ref="B229:F229"/>
    <mergeCell ref="G229:H229"/>
    <mergeCell ref="K229:L229"/>
    <mergeCell ref="B226:F226"/>
    <mergeCell ref="G226:H226"/>
    <mergeCell ref="I226:J226"/>
    <mergeCell ref="K226:L226"/>
    <mergeCell ref="M226:N226"/>
    <mergeCell ref="B227:F227"/>
    <mergeCell ref="G227:H227"/>
    <mergeCell ref="I227:J227"/>
    <mergeCell ref="K227:L227"/>
    <mergeCell ref="M227:N227"/>
    <mergeCell ref="B224:F224"/>
    <mergeCell ref="G224:H224"/>
    <mergeCell ref="I224:J224"/>
    <mergeCell ref="K224:L224"/>
    <mergeCell ref="M224:N224"/>
    <mergeCell ref="B225:F225"/>
    <mergeCell ref="G225:H225"/>
    <mergeCell ref="I225:J225"/>
    <mergeCell ref="K225:L225"/>
    <mergeCell ref="M225:N225"/>
    <mergeCell ref="B222:F222"/>
    <mergeCell ref="G222:H222"/>
    <mergeCell ref="I222:J222"/>
    <mergeCell ref="K222:L222"/>
    <mergeCell ref="M222:N222"/>
    <mergeCell ref="B223:F223"/>
    <mergeCell ref="G223:H223"/>
    <mergeCell ref="I223:J223"/>
    <mergeCell ref="K223:L223"/>
    <mergeCell ref="M223:N223"/>
    <mergeCell ref="G220:H220"/>
    <mergeCell ref="I220:J220"/>
    <mergeCell ref="K220:L220"/>
    <mergeCell ref="M220:N220"/>
    <mergeCell ref="B221:F221"/>
    <mergeCell ref="G221:H221"/>
    <mergeCell ref="I221:J221"/>
    <mergeCell ref="K221:L221"/>
    <mergeCell ref="M221:N221"/>
    <mergeCell ref="B218:F218"/>
    <mergeCell ref="G218:H218"/>
    <mergeCell ref="I218:J218"/>
    <mergeCell ref="K218:L218"/>
    <mergeCell ref="M218:N218"/>
    <mergeCell ref="B219:F219"/>
    <mergeCell ref="G219:H219"/>
    <mergeCell ref="I219:J219"/>
    <mergeCell ref="K219:L219"/>
    <mergeCell ref="M219:N219"/>
    <mergeCell ref="I215:J216"/>
    <mergeCell ref="K215:L216"/>
    <mergeCell ref="M215:P216"/>
    <mergeCell ref="B217:C217"/>
    <mergeCell ref="G217:H217"/>
    <mergeCell ref="I217:J217"/>
    <mergeCell ref="K217:L217"/>
    <mergeCell ref="M217:N217"/>
    <mergeCell ref="B209:P211"/>
    <mergeCell ref="B212:F216"/>
    <mergeCell ref="G212:H214"/>
    <mergeCell ref="I212:J214"/>
    <mergeCell ref="K212:L214"/>
    <mergeCell ref="M212:N212"/>
    <mergeCell ref="O212:P212"/>
    <mergeCell ref="M214:N214"/>
    <mergeCell ref="O214:P214"/>
    <mergeCell ref="G215:H216"/>
    <mergeCell ref="M203:N203"/>
    <mergeCell ref="O203:P203"/>
    <mergeCell ref="O204:P204"/>
    <mergeCell ref="O205:P205"/>
    <mergeCell ref="O206:P206"/>
    <mergeCell ref="B208:G208"/>
    <mergeCell ref="H208:I208"/>
    <mergeCell ref="J208:N208"/>
    <mergeCell ref="O199:P199"/>
    <mergeCell ref="M200:N200"/>
    <mergeCell ref="O200:P200"/>
    <mergeCell ref="O201:P201"/>
    <mergeCell ref="M202:N202"/>
    <mergeCell ref="O202:P202"/>
    <mergeCell ref="C195:D195"/>
    <mergeCell ref="O195:P195"/>
    <mergeCell ref="C196:E196"/>
    <mergeCell ref="M196:N196"/>
    <mergeCell ref="O196:P196"/>
    <mergeCell ref="B197:B206"/>
    <mergeCell ref="C197:D197"/>
    <mergeCell ref="O197:P197"/>
    <mergeCell ref="M198:N198"/>
    <mergeCell ref="O198:P198"/>
    <mergeCell ref="M192:N192"/>
    <mergeCell ref="O192:P192"/>
    <mergeCell ref="C193:D193"/>
    <mergeCell ref="O193:P193"/>
    <mergeCell ref="M194:N194"/>
    <mergeCell ref="O194:P194"/>
    <mergeCell ref="O189:P189"/>
    <mergeCell ref="E190:F190"/>
    <mergeCell ref="M190:N190"/>
    <mergeCell ref="O190:P190"/>
    <mergeCell ref="C191:D191"/>
    <mergeCell ref="O191:P191"/>
    <mergeCell ref="B184:B196"/>
    <mergeCell ref="M184:N184"/>
    <mergeCell ref="O184:P184"/>
    <mergeCell ref="O185:P185"/>
    <mergeCell ref="M186:N186"/>
    <mergeCell ref="O186:P186"/>
    <mergeCell ref="O187:P187"/>
    <mergeCell ref="M188:N188"/>
    <mergeCell ref="O188:P188"/>
    <mergeCell ref="C189:D189"/>
    <mergeCell ref="M181:N181"/>
    <mergeCell ref="O181:P181"/>
    <mergeCell ref="M182:N182"/>
    <mergeCell ref="O182:P182"/>
    <mergeCell ref="M183:N183"/>
    <mergeCell ref="O183:P183"/>
    <mergeCell ref="M178:N178"/>
    <mergeCell ref="O178:P178"/>
    <mergeCell ref="M179:N179"/>
    <mergeCell ref="O179:P179"/>
    <mergeCell ref="M180:N180"/>
    <mergeCell ref="O180:P180"/>
    <mergeCell ref="M175:N175"/>
    <mergeCell ref="O175:P175"/>
    <mergeCell ref="M176:N176"/>
    <mergeCell ref="O176:P176"/>
    <mergeCell ref="M177:N177"/>
    <mergeCell ref="O177:P177"/>
    <mergeCell ref="C172:F172"/>
    <mergeCell ref="M172:N172"/>
    <mergeCell ref="O172:P172"/>
    <mergeCell ref="M173:N173"/>
    <mergeCell ref="O173:P173"/>
    <mergeCell ref="M174:N174"/>
    <mergeCell ref="O174:P174"/>
    <mergeCell ref="M169:N169"/>
    <mergeCell ref="O169:P169"/>
    <mergeCell ref="M170:N170"/>
    <mergeCell ref="O170:P170"/>
    <mergeCell ref="M171:N171"/>
    <mergeCell ref="O171:P171"/>
    <mergeCell ref="M166:N166"/>
    <mergeCell ref="O166:P166"/>
    <mergeCell ref="M167:N167"/>
    <mergeCell ref="O167:P167"/>
    <mergeCell ref="M168:N168"/>
    <mergeCell ref="O168:P168"/>
    <mergeCell ref="M163:N163"/>
    <mergeCell ref="O163:P163"/>
    <mergeCell ref="M164:N164"/>
    <mergeCell ref="O164:P164"/>
    <mergeCell ref="M165:N165"/>
    <mergeCell ref="O165:P165"/>
    <mergeCell ref="M160:N160"/>
    <mergeCell ref="O160:P160"/>
    <mergeCell ref="M161:N161"/>
    <mergeCell ref="O161:P161"/>
    <mergeCell ref="M162:N162"/>
    <mergeCell ref="O162:P162"/>
    <mergeCell ref="M157:N157"/>
    <mergeCell ref="O157:P157"/>
    <mergeCell ref="M158:N158"/>
    <mergeCell ref="O158:P158"/>
    <mergeCell ref="M159:N159"/>
    <mergeCell ref="O159:P159"/>
    <mergeCell ref="M154:N154"/>
    <mergeCell ref="O154:P154"/>
    <mergeCell ref="M155:N155"/>
    <mergeCell ref="O155:P155"/>
    <mergeCell ref="M156:N156"/>
    <mergeCell ref="O156:P156"/>
    <mergeCell ref="M151:N151"/>
    <mergeCell ref="O151:P151"/>
    <mergeCell ref="M152:N152"/>
    <mergeCell ref="O152:P152"/>
    <mergeCell ref="M153:N153"/>
    <mergeCell ref="O153:P153"/>
    <mergeCell ref="M148:N148"/>
    <mergeCell ref="O148:P148"/>
    <mergeCell ref="M149:N149"/>
    <mergeCell ref="O149:P149"/>
    <mergeCell ref="M150:N150"/>
    <mergeCell ref="O150:P150"/>
    <mergeCell ref="B143:B183"/>
    <mergeCell ref="M143:N143"/>
    <mergeCell ref="O143:P143"/>
    <mergeCell ref="O144:P144"/>
    <mergeCell ref="M145:N145"/>
    <mergeCell ref="O145:P145"/>
    <mergeCell ref="M146:N146"/>
    <mergeCell ref="O146:P146"/>
    <mergeCell ref="M147:N147"/>
    <mergeCell ref="O147:P147"/>
    <mergeCell ref="B136:B142"/>
    <mergeCell ref="M136:N136"/>
    <mergeCell ref="O136:P136"/>
    <mergeCell ref="O137:P137"/>
    <mergeCell ref="O138:P138"/>
    <mergeCell ref="M140:N140"/>
    <mergeCell ref="O140:P140"/>
    <mergeCell ref="M142:N142"/>
    <mergeCell ref="O142:P142"/>
    <mergeCell ref="O129:P129"/>
    <mergeCell ref="M130:N130"/>
    <mergeCell ref="O130:P130"/>
    <mergeCell ref="M134:N134"/>
    <mergeCell ref="O134:P134"/>
    <mergeCell ref="M135:N135"/>
    <mergeCell ref="M124:N124"/>
    <mergeCell ref="O124:P124"/>
    <mergeCell ref="M126:N126"/>
    <mergeCell ref="O126:P126"/>
    <mergeCell ref="O127:P127"/>
    <mergeCell ref="O128:P128"/>
    <mergeCell ref="O118:P118"/>
    <mergeCell ref="O119:P119"/>
    <mergeCell ref="O121:P121"/>
    <mergeCell ref="M122:N122"/>
    <mergeCell ref="O122:P122"/>
    <mergeCell ref="O123:P123"/>
    <mergeCell ref="O113:P113"/>
    <mergeCell ref="M114:N114"/>
    <mergeCell ref="O114:P114"/>
    <mergeCell ref="O115:P115"/>
    <mergeCell ref="O116:P116"/>
    <mergeCell ref="O117:P117"/>
    <mergeCell ref="M105:N105"/>
    <mergeCell ref="O105:P105"/>
    <mergeCell ref="M106:N106"/>
    <mergeCell ref="O106:P106"/>
    <mergeCell ref="O109:P109"/>
    <mergeCell ref="G110:G118"/>
    <mergeCell ref="I110:I116"/>
    <mergeCell ref="O110:P110"/>
    <mergeCell ref="O111:P111"/>
    <mergeCell ref="O112:P112"/>
    <mergeCell ref="M99:N99"/>
    <mergeCell ref="M100:N100"/>
    <mergeCell ref="M101:N101"/>
    <mergeCell ref="M102:N102"/>
    <mergeCell ref="M103:N103"/>
    <mergeCell ref="C104:G104"/>
    <mergeCell ref="M93:N93"/>
    <mergeCell ref="M94:N94"/>
    <mergeCell ref="M95:N95"/>
    <mergeCell ref="M96:N96"/>
    <mergeCell ref="M97:N97"/>
    <mergeCell ref="M98:N98"/>
    <mergeCell ref="M85:N85"/>
    <mergeCell ref="C86:C103"/>
    <mergeCell ref="M86:N86"/>
    <mergeCell ref="M87:N87"/>
    <mergeCell ref="O87:P87"/>
    <mergeCell ref="M88:N88"/>
    <mergeCell ref="M89:N89"/>
    <mergeCell ref="M90:N90"/>
    <mergeCell ref="M91:N91"/>
    <mergeCell ref="M92:N92"/>
    <mergeCell ref="M81:N81"/>
    <mergeCell ref="O81:P81"/>
    <mergeCell ref="M82:N82"/>
    <mergeCell ref="M83:N83"/>
    <mergeCell ref="O83:P83"/>
    <mergeCell ref="M84:N84"/>
    <mergeCell ref="M77:N77"/>
    <mergeCell ref="O77:P77"/>
    <mergeCell ref="M78:N78"/>
    <mergeCell ref="M79:N79"/>
    <mergeCell ref="O79:P79"/>
    <mergeCell ref="M80:N80"/>
    <mergeCell ref="M73:N73"/>
    <mergeCell ref="O73:P73"/>
    <mergeCell ref="M74:N74"/>
    <mergeCell ref="M75:N75"/>
    <mergeCell ref="O75:P75"/>
    <mergeCell ref="M76:N76"/>
    <mergeCell ref="T66:V66"/>
    <mergeCell ref="X66:X67"/>
    <mergeCell ref="M67:N67"/>
    <mergeCell ref="B68:B135"/>
    <mergeCell ref="C68:C85"/>
    <mergeCell ref="M68:N68"/>
    <mergeCell ref="M69:N69"/>
    <mergeCell ref="M70:N70"/>
    <mergeCell ref="M71:N71"/>
    <mergeCell ref="M72:N72"/>
    <mergeCell ref="J65:N65"/>
    <mergeCell ref="B66:G67"/>
    <mergeCell ref="H66:J67"/>
    <mergeCell ref="K66:N66"/>
    <mergeCell ref="O66:P67"/>
    <mergeCell ref="Q66:Q67"/>
    <mergeCell ref="E55:F55"/>
    <mergeCell ref="H55:I55"/>
    <mergeCell ref="E57:G57"/>
    <mergeCell ref="E59:G59"/>
    <mergeCell ref="E61:G61"/>
    <mergeCell ref="B65:G65"/>
    <mergeCell ref="H65:I65"/>
    <mergeCell ref="O50:O51"/>
    <mergeCell ref="P50:P51"/>
    <mergeCell ref="R50:R51"/>
    <mergeCell ref="B52:E52"/>
    <mergeCell ref="F52:G52"/>
    <mergeCell ref="B54:P54"/>
    <mergeCell ref="B46:E46"/>
    <mergeCell ref="F46:G46"/>
    <mergeCell ref="J46:N48"/>
    <mergeCell ref="B48:E48"/>
    <mergeCell ref="F48:G48"/>
    <mergeCell ref="B50:C50"/>
    <mergeCell ref="D50:E50"/>
    <mergeCell ref="F50:G50"/>
    <mergeCell ref="L50:N51"/>
    <mergeCell ref="B40:E40"/>
    <mergeCell ref="F40:G40"/>
    <mergeCell ref="B42:E42"/>
    <mergeCell ref="F42:G42"/>
    <mergeCell ref="J43:P44"/>
    <mergeCell ref="B44:E44"/>
    <mergeCell ref="F44:G44"/>
    <mergeCell ref="B35:I35"/>
    <mergeCell ref="J35:P35"/>
    <mergeCell ref="B36:E36"/>
    <mergeCell ref="F36:G36"/>
    <mergeCell ref="B38:E38"/>
    <mergeCell ref="F38:G38"/>
    <mergeCell ref="J38:K38"/>
    <mergeCell ref="M38:N38"/>
    <mergeCell ref="O38:P38"/>
    <mergeCell ref="B31:D31"/>
    <mergeCell ref="E31:F31"/>
    <mergeCell ref="H31:I31"/>
    <mergeCell ref="J31:L31"/>
    <mergeCell ref="M31:O31"/>
    <mergeCell ref="B33:D33"/>
    <mergeCell ref="E33:F33"/>
    <mergeCell ref="H33:I33"/>
    <mergeCell ref="J33:L33"/>
    <mergeCell ref="M33:O33"/>
    <mergeCell ref="H27:I27"/>
    <mergeCell ref="B29:D29"/>
    <mergeCell ref="E29:F29"/>
    <mergeCell ref="H29:I29"/>
    <mergeCell ref="J29:L29"/>
    <mergeCell ref="M29:O29"/>
    <mergeCell ref="B20:P20"/>
    <mergeCell ref="B21:C21"/>
    <mergeCell ref="E21:F21"/>
    <mergeCell ref="H21:I21"/>
    <mergeCell ref="B26:D27"/>
    <mergeCell ref="E26:F26"/>
    <mergeCell ref="H26:I26"/>
    <mergeCell ref="J26:L27"/>
    <mergeCell ref="M26:O27"/>
    <mergeCell ref="E27:F27"/>
    <mergeCell ref="M16:N18"/>
    <mergeCell ref="O16:P18"/>
    <mergeCell ref="B17:D17"/>
    <mergeCell ref="E17:F17"/>
    <mergeCell ref="G17:J17"/>
    <mergeCell ref="B18:D18"/>
    <mergeCell ref="E18:F18"/>
    <mergeCell ref="G18:J18"/>
    <mergeCell ref="K18:L18"/>
    <mergeCell ref="E13:F13"/>
    <mergeCell ref="G13:J13"/>
    <mergeCell ref="B14:D16"/>
    <mergeCell ref="E14:F16"/>
    <mergeCell ref="G14:J14"/>
    <mergeCell ref="K14:L14"/>
    <mergeCell ref="G15:J15"/>
    <mergeCell ref="G16:J16"/>
    <mergeCell ref="K16:L16"/>
    <mergeCell ref="B10:D12"/>
    <mergeCell ref="E10:F12"/>
    <mergeCell ref="G10:J10"/>
    <mergeCell ref="K10:L10"/>
    <mergeCell ref="M10:N13"/>
    <mergeCell ref="O10:P12"/>
    <mergeCell ref="G11:J11"/>
    <mergeCell ref="G12:J12"/>
    <mergeCell ref="K12:L12"/>
    <mergeCell ref="B13:D13"/>
    <mergeCell ref="F2:P2"/>
    <mergeCell ref="G6:H6"/>
    <mergeCell ref="I6:L6"/>
    <mergeCell ref="B9:F9"/>
    <mergeCell ref="G9:L9"/>
    <mergeCell ref="M9:P9"/>
  </mergeCells>
  <conditionalFormatting sqref="O205:P205 O203:P203 O184:P184 O174:P174 O145:P145 O142:P143 O140:P140 O138:P138 O136:P136 O134:P134 O126:P126 O68:P68 O100:P100 O147:P148 O150:P152 O154:P158 O160:P164 O166:P168 O170:P172">
    <cfRule type="cellIs" dxfId="39" priority="20" operator="equal">
      <formula>0</formula>
    </cfRule>
  </conditionalFormatting>
  <conditionalFormatting sqref="M68:N68 M106:N106 M130:N130 M134:N134 M136:N136 M140:N140 M142:N143 M145:N145 M172:N172 M174:N174 M184:N184 M188:N188 M194:N194 M198:N198 M200:N200 M203:N203 M132:N132">
    <cfRule type="cellIs" dxfId="38" priority="19" operator="equal">
      <formula>0</formula>
    </cfRule>
  </conditionalFormatting>
  <conditionalFormatting sqref="O128:P128">
    <cfRule type="cellIs" dxfId="37" priority="18" operator="equal">
      <formula>0</formula>
    </cfRule>
  </conditionalFormatting>
  <conditionalFormatting sqref="M192:N192">
    <cfRule type="cellIs" dxfId="36" priority="17" operator="equal">
      <formula>0</formula>
    </cfRule>
  </conditionalFormatting>
  <conditionalFormatting sqref="O70:P70 O72:P72 O74:P74 O76:P76 O78:P78 O80:P80 O82:P82">
    <cfRule type="cellIs" dxfId="35" priority="16" operator="equal">
      <formula>0</formula>
    </cfRule>
  </conditionalFormatting>
  <conditionalFormatting sqref="M70:N70 M72:N72 M74:N74 M76:N76 M78:N78 M80:N80 M82:N84">
    <cfRule type="cellIs" dxfId="34" priority="15" operator="equal">
      <formula>0</formula>
    </cfRule>
  </conditionalFormatting>
  <conditionalFormatting sqref="O84:P84">
    <cfRule type="cellIs" dxfId="33" priority="14" operator="equal">
      <formula>0</formula>
    </cfRule>
  </conditionalFormatting>
  <conditionalFormatting sqref="O102:P102">
    <cfRule type="cellIs" dxfId="32" priority="13" operator="equal">
      <formula>0</formula>
    </cfRule>
  </conditionalFormatting>
  <conditionalFormatting sqref="O88:P88">
    <cfRule type="cellIs" dxfId="31" priority="12" operator="equal">
      <formula>0</formula>
    </cfRule>
  </conditionalFormatting>
  <conditionalFormatting sqref="O90:P90">
    <cfRule type="cellIs" dxfId="30" priority="11" operator="equal">
      <formula>0</formula>
    </cfRule>
  </conditionalFormatting>
  <conditionalFormatting sqref="O92:P92">
    <cfRule type="cellIs" dxfId="29" priority="10" operator="equal">
      <formula>0</formula>
    </cfRule>
  </conditionalFormatting>
  <conditionalFormatting sqref="O94:P94">
    <cfRule type="cellIs" dxfId="28" priority="9" operator="equal">
      <formula>0</formula>
    </cfRule>
  </conditionalFormatting>
  <conditionalFormatting sqref="O96:P96">
    <cfRule type="cellIs" dxfId="27" priority="8" operator="equal">
      <formula>0</formula>
    </cfRule>
  </conditionalFormatting>
  <conditionalFormatting sqref="O98:P98">
    <cfRule type="cellIs" dxfId="26" priority="7" operator="equal">
      <formula>0</formula>
    </cfRule>
  </conditionalFormatting>
  <conditionalFormatting sqref="M86:N86">
    <cfRule type="cellIs" dxfId="25" priority="5" operator="equal">
      <formula>0</formula>
    </cfRule>
  </conditionalFormatting>
  <conditionalFormatting sqref="O86:P86">
    <cfRule type="cellIs" dxfId="24" priority="6" operator="equal">
      <formula>0</formula>
    </cfRule>
  </conditionalFormatting>
  <conditionalFormatting sqref="M108:N108">
    <cfRule type="cellIs" dxfId="23" priority="4" operator="equal">
      <formula>0</formula>
    </cfRule>
  </conditionalFormatting>
  <conditionalFormatting sqref="M122:N122 M120:N120">
    <cfRule type="cellIs" dxfId="22" priority="3" operator="equal">
      <formula>0</formula>
    </cfRule>
  </conditionalFormatting>
  <conditionalFormatting sqref="M124:N124">
    <cfRule type="cellIs" dxfId="21" priority="2" operator="equal">
      <formula>0</formula>
    </cfRule>
  </conditionalFormatting>
  <conditionalFormatting sqref="M88:N88 M90:N90 M92:N92 M94:N94 M96:N96 M98:N98 M100:N102">
    <cfRule type="cellIs" dxfId="20" priority="1" operator="equal">
      <formula>0</formula>
    </cfRule>
  </conditionalFormatting>
  <dataValidations count="1">
    <dataValidation type="list" allowBlank="1" showInputMessage="1" showErrorMessage="1" sqref="L317:L318 L321:L322 L346:L347 J176 H198 H200 H203 H205">
      <formula1>Oui_Non</formula1>
    </dataValidation>
  </dataValidations>
  <pageMargins left="0.23622047244094491" right="0.23622047244094491" top="0.74803149606299213" bottom="0.74803149606299213" header="0.31496062992125984" footer="0.31496062992125984"/>
  <pageSetup paperSize="8" scale="84" fitToHeight="0" orientation="portrait" r:id="rId1"/>
  <rowBreaks count="3" manualBreakCount="3">
    <brk id="64" min="1" max="15" man="1"/>
    <brk id="206" min="1" max="15" man="1"/>
    <brk id="285" min="1" max="15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ThisWorkbook.rotation">
                <anchor moveWithCells="1" sizeWithCells="1">
                  <from>
                    <xdr:col>16</xdr:col>
                    <xdr:colOff>666750</xdr:colOff>
                    <xdr:row>55</xdr:row>
                    <xdr:rowOff>19050</xdr:rowOff>
                  </from>
                  <to>
                    <xdr:col>18</xdr:col>
                    <xdr:colOff>66675</xdr:colOff>
                    <xdr:row>56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FN375"/>
  <sheetViews>
    <sheetView view="pageBreakPreview" zoomScaleNormal="100" zoomScaleSheetLayoutView="100" workbookViewId="0">
      <selection activeCell="E10" sqref="E10:F12"/>
    </sheetView>
  </sheetViews>
  <sheetFormatPr baseColWidth="10" defaultRowHeight="15" x14ac:dyDescent="0.25"/>
  <cols>
    <col min="1" max="1" width="5.140625" style="28" customWidth="1"/>
    <col min="2" max="2" width="8.85546875" style="4" customWidth="1"/>
    <col min="3" max="3" width="11.42578125" style="4"/>
    <col min="4" max="4" width="7.42578125" style="4" customWidth="1"/>
    <col min="5" max="6" width="11.42578125" style="4"/>
    <col min="7" max="7" width="9.7109375" style="4" customWidth="1"/>
    <col min="8" max="8" width="12.5703125" style="4" customWidth="1"/>
    <col min="9" max="9" width="12.85546875" style="4" customWidth="1"/>
    <col min="10" max="10" width="13.28515625" style="4" customWidth="1"/>
    <col min="11" max="11" width="11.42578125" style="4" customWidth="1"/>
    <col min="12" max="12" width="5.85546875" style="4" customWidth="1"/>
    <col min="13" max="13" width="9.85546875" style="4" customWidth="1"/>
    <col min="14" max="14" width="10.5703125" style="4" customWidth="1"/>
    <col min="15" max="15" width="15.5703125" style="4" customWidth="1"/>
    <col min="16" max="16" width="16.7109375" style="4" customWidth="1"/>
    <col min="17" max="17" width="16.140625" style="4" customWidth="1"/>
    <col min="18" max="18" width="14.140625" style="4" customWidth="1"/>
    <col min="19" max="19" width="11.42578125" style="4"/>
    <col min="20" max="20" width="42.5703125" style="4" customWidth="1"/>
    <col min="21" max="21" width="12.7109375" style="4" customWidth="1"/>
    <col min="22" max="22" width="12.85546875" style="4" customWidth="1"/>
    <col min="23" max="27" width="11.42578125" style="4"/>
    <col min="28" max="31" width="17.140625" style="4" customWidth="1"/>
    <col min="32" max="16384" width="11.42578125" style="4"/>
  </cols>
  <sheetData>
    <row r="1" spans="2:170" x14ac:dyDescent="0.25"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</row>
    <row r="2" spans="2:170" ht="18.75" x14ac:dyDescent="0.25">
      <c r="C2" s="630"/>
      <c r="D2" s="630"/>
      <c r="E2" s="630"/>
      <c r="F2" s="1075" t="s">
        <v>259</v>
      </c>
      <c r="G2" s="1075"/>
      <c r="H2" s="1075"/>
      <c r="I2" s="1075"/>
      <c r="J2" s="1075"/>
      <c r="K2" s="1075"/>
      <c r="L2" s="1075"/>
      <c r="M2" s="1075"/>
      <c r="N2" s="1075"/>
      <c r="O2" s="1075"/>
      <c r="P2" s="1075"/>
    </row>
    <row r="3" spans="2:170" x14ac:dyDescent="0.25">
      <c r="C3" s="630"/>
      <c r="D3" s="630"/>
      <c r="E3" s="630"/>
      <c r="F3" s="630"/>
      <c r="G3" s="630"/>
      <c r="H3" s="630"/>
      <c r="I3" s="630"/>
      <c r="J3" s="630"/>
      <c r="K3" s="630"/>
      <c r="L3" s="630"/>
      <c r="M3" s="630"/>
      <c r="N3" s="630"/>
      <c r="O3" s="630"/>
      <c r="P3" s="630"/>
    </row>
    <row r="4" spans="2:170" x14ac:dyDescent="0.25">
      <c r="C4" s="630"/>
      <c r="D4" s="630"/>
      <c r="E4" s="630"/>
      <c r="F4" s="630"/>
      <c r="G4" s="630"/>
      <c r="H4" s="630"/>
      <c r="I4" s="630"/>
      <c r="J4" s="630"/>
      <c r="K4" s="630"/>
      <c r="L4" s="630"/>
      <c r="M4" s="630"/>
      <c r="N4" s="630"/>
      <c r="O4" s="630"/>
      <c r="P4" s="630"/>
    </row>
    <row r="5" spans="2:170" x14ac:dyDescent="0.25">
      <c r="C5" s="630"/>
      <c r="D5" s="630"/>
      <c r="E5" s="630"/>
      <c r="F5" s="630"/>
      <c r="G5" s="630"/>
      <c r="H5" s="630"/>
      <c r="I5" s="630"/>
      <c r="J5" s="630"/>
      <c r="K5" s="630"/>
      <c r="L5" s="630"/>
      <c r="M5" s="630"/>
      <c r="N5" s="630"/>
      <c r="O5" s="630"/>
      <c r="P5" s="630"/>
    </row>
    <row r="6" spans="2:170" ht="20.25" customHeight="1" x14ac:dyDescent="0.25">
      <c r="C6" s="630"/>
      <c r="D6" s="630"/>
      <c r="E6" s="630"/>
      <c r="F6" s="630"/>
      <c r="G6" s="1094" t="s">
        <v>539</v>
      </c>
      <c r="H6" s="1094"/>
      <c r="I6" s="1155" t="s">
        <v>540</v>
      </c>
      <c r="J6" s="1155"/>
      <c r="K6" s="1155"/>
      <c r="L6" s="1155"/>
      <c r="M6" s="630"/>
      <c r="N6" s="630"/>
      <c r="O6" s="630"/>
      <c r="P6" s="630"/>
    </row>
    <row r="7" spans="2:170" x14ac:dyDescent="0.25">
      <c r="C7" s="630"/>
      <c r="D7" s="630"/>
      <c r="E7" s="630"/>
      <c r="F7" s="630"/>
      <c r="G7" s="630"/>
      <c r="H7" s="630"/>
      <c r="I7" s="630"/>
      <c r="J7" s="630"/>
      <c r="K7" s="630"/>
      <c r="L7" s="630"/>
      <c r="M7" s="630"/>
      <c r="N7" s="630"/>
      <c r="O7" s="630"/>
      <c r="P7" s="630"/>
    </row>
    <row r="8" spans="2:170" ht="15.75" thickBot="1" x14ac:dyDescent="0.3">
      <c r="C8" s="630"/>
      <c r="D8" s="630"/>
      <c r="E8" s="630"/>
      <c r="F8" s="630"/>
      <c r="G8" s="630"/>
      <c r="H8" s="630"/>
      <c r="I8" s="630"/>
      <c r="J8" s="630"/>
      <c r="K8" s="630"/>
      <c r="L8" s="630"/>
      <c r="M8" s="630"/>
      <c r="N8" s="630"/>
      <c r="O8" s="630"/>
      <c r="P8" s="630"/>
      <c r="FN8" s="4" t="s">
        <v>258</v>
      </c>
    </row>
    <row r="9" spans="2:170" ht="31.5" customHeight="1" thickBot="1" x14ac:dyDescent="0.3">
      <c r="B9" s="1058" t="s">
        <v>0</v>
      </c>
      <c r="C9" s="1059"/>
      <c r="D9" s="1059"/>
      <c r="E9" s="1059"/>
      <c r="F9" s="1060"/>
      <c r="G9" s="1058" t="s">
        <v>1</v>
      </c>
      <c r="H9" s="1059"/>
      <c r="I9" s="1059"/>
      <c r="J9" s="1059"/>
      <c r="K9" s="1059"/>
      <c r="L9" s="1060"/>
      <c r="M9" s="1058" t="s">
        <v>2</v>
      </c>
      <c r="N9" s="1059"/>
      <c r="O9" s="1059"/>
      <c r="P9" s="1060"/>
    </row>
    <row r="10" spans="2:170" ht="15" customHeight="1" x14ac:dyDescent="0.25">
      <c r="B10" s="976" t="s">
        <v>342</v>
      </c>
      <c r="C10" s="977"/>
      <c r="D10" s="977"/>
      <c r="E10" s="952" t="s">
        <v>538</v>
      </c>
      <c r="F10" s="953"/>
      <c r="G10" s="960" t="s">
        <v>265</v>
      </c>
      <c r="H10" s="961"/>
      <c r="I10" s="961"/>
      <c r="J10" s="961"/>
      <c r="K10" s="1078">
        <v>1</v>
      </c>
      <c r="L10" s="1079"/>
      <c r="M10" s="976" t="s">
        <v>69</v>
      </c>
      <c r="N10" s="977"/>
      <c r="O10" s="978">
        <f>O212</f>
        <v>7.6</v>
      </c>
      <c r="P10" s="979"/>
    </row>
    <row r="11" spans="2:170" ht="5.25" customHeight="1" x14ac:dyDescent="0.25">
      <c r="B11" s="965"/>
      <c r="C11" s="966"/>
      <c r="D11" s="966"/>
      <c r="E11" s="954"/>
      <c r="F11" s="955"/>
      <c r="G11" s="969"/>
      <c r="H11" s="970"/>
      <c r="I11" s="970"/>
      <c r="J11" s="970"/>
      <c r="K11" s="20"/>
      <c r="L11" s="21"/>
      <c r="M11" s="965"/>
      <c r="N11" s="966"/>
      <c r="O11" s="980"/>
      <c r="P11" s="981"/>
    </row>
    <row r="12" spans="2:170" ht="15" customHeight="1" x14ac:dyDescent="0.25">
      <c r="B12" s="965"/>
      <c r="C12" s="966"/>
      <c r="D12" s="966"/>
      <c r="E12" s="954"/>
      <c r="F12" s="955"/>
      <c r="G12" s="1038" t="s">
        <v>3</v>
      </c>
      <c r="H12" s="1039"/>
      <c r="I12" s="1039"/>
      <c r="J12" s="1039"/>
      <c r="K12" s="1142">
        <v>8</v>
      </c>
      <c r="L12" s="1143"/>
      <c r="M12" s="965"/>
      <c r="N12" s="966"/>
      <c r="O12" s="980"/>
      <c r="P12" s="981"/>
    </row>
    <row r="13" spans="2:170" ht="5.25" customHeight="1" x14ac:dyDescent="0.25">
      <c r="B13" s="1102"/>
      <c r="C13" s="1103"/>
      <c r="D13" s="1103"/>
      <c r="E13" s="966"/>
      <c r="F13" s="966"/>
      <c r="G13" s="969"/>
      <c r="H13" s="970"/>
      <c r="I13" s="970"/>
      <c r="J13" s="970"/>
      <c r="K13" s="20"/>
      <c r="L13" s="21"/>
      <c r="M13" s="965"/>
      <c r="N13" s="966"/>
      <c r="O13" s="329"/>
      <c r="P13" s="330"/>
    </row>
    <row r="14" spans="2:170" ht="15" customHeight="1" x14ac:dyDescent="0.25">
      <c r="B14" s="965" t="s">
        <v>473</v>
      </c>
      <c r="C14" s="966"/>
      <c r="D14" s="966"/>
      <c r="E14" s="982">
        <f ca="1">TODAY()</f>
        <v>42865</v>
      </c>
      <c r="F14" s="983"/>
      <c r="G14" s="965" t="s">
        <v>5</v>
      </c>
      <c r="H14" s="966"/>
      <c r="I14" s="966"/>
      <c r="J14" s="966"/>
      <c r="K14" s="967">
        <v>95</v>
      </c>
      <c r="L14" s="968"/>
      <c r="M14" s="58"/>
      <c r="N14" s="59"/>
      <c r="O14" s="59"/>
      <c r="P14" s="457"/>
    </row>
    <row r="15" spans="2:170" ht="5.25" customHeight="1" x14ac:dyDescent="0.25">
      <c r="B15" s="965"/>
      <c r="C15" s="966"/>
      <c r="D15" s="966"/>
      <c r="E15" s="984"/>
      <c r="F15" s="983"/>
      <c r="G15" s="969"/>
      <c r="H15" s="970"/>
      <c r="I15" s="970"/>
      <c r="J15" s="970"/>
      <c r="K15" s="20"/>
      <c r="L15" s="21"/>
      <c r="M15" s="114"/>
      <c r="N15" s="112"/>
      <c r="O15" s="112"/>
      <c r="P15" s="457"/>
      <c r="Q15" s="59"/>
    </row>
    <row r="16" spans="2:170" ht="15.75" x14ac:dyDescent="0.25">
      <c r="B16" s="965"/>
      <c r="C16" s="966"/>
      <c r="D16" s="966"/>
      <c r="E16" s="984"/>
      <c r="F16" s="983"/>
      <c r="G16" s="965" t="s">
        <v>161</v>
      </c>
      <c r="H16" s="966"/>
      <c r="I16" s="966"/>
      <c r="J16" s="966"/>
      <c r="K16" s="1076" t="s">
        <v>258</v>
      </c>
      <c r="L16" s="1077"/>
      <c r="M16" s="1038" t="s">
        <v>6</v>
      </c>
      <c r="N16" s="1039"/>
      <c r="O16" s="980">
        <f>O214</f>
        <v>7.5774191919191924</v>
      </c>
      <c r="P16" s="981"/>
    </row>
    <row r="17" spans="2:17" ht="5.25" customHeight="1" x14ac:dyDescent="0.25">
      <c r="B17" s="1102"/>
      <c r="C17" s="1103"/>
      <c r="D17" s="1103"/>
      <c r="E17" s="966"/>
      <c r="F17" s="966"/>
      <c r="G17" s="969"/>
      <c r="H17" s="970"/>
      <c r="I17" s="970"/>
      <c r="J17" s="970"/>
      <c r="K17" s="20"/>
      <c r="L17" s="21"/>
      <c r="M17" s="1038"/>
      <c r="N17" s="1039"/>
      <c r="O17" s="980"/>
      <c r="P17" s="981"/>
    </row>
    <row r="18" spans="2:17" ht="15.75" customHeight="1" thickBot="1" x14ac:dyDescent="0.3">
      <c r="B18" s="1112"/>
      <c r="C18" s="1113"/>
      <c r="D18" s="1113"/>
      <c r="E18" s="974"/>
      <c r="F18" s="974"/>
      <c r="G18" s="1112" t="s">
        <v>266</v>
      </c>
      <c r="H18" s="1113"/>
      <c r="I18" s="1113"/>
      <c r="J18" s="1113"/>
      <c r="K18" s="1082" t="s">
        <v>258</v>
      </c>
      <c r="L18" s="1083"/>
      <c r="M18" s="1126"/>
      <c r="N18" s="1127"/>
      <c r="O18" s="1124"/>
      <c r="P18" s="1125"/>
    </row>
    <row r="19" spans="2:17" ht="101.25" customHeight="1" thickBot="1" x14ac:dyDescent="0.3">
      <c r="C19" s="630"/>
      <c r="D19" s="630"/>
      <c r="E19" s="630"/>
      <c r="F19" s="630"/>
      <c r="G19" s="630"/>
      <c r="H19" s="630"/>
      <c r="I19" s="630"/>
      <c r="J19" s="630"/>
      <c r="K19" s="630"/>
      <c r="L19" s="630"/>
      <c r="M19" s="630"/>
      <c r="N19" s="630"/>
      <c r="O19" s="630"/>
      <c r="P19" s="630"/>
      <c r="Q19" s="6"/>
    </row>
    <row r="20" spans="2:17" ht="29.25" customHeight="1" thickBot="1" x14ac:dyDescent="0.3">
      <c r="B20" s="1144" t="s">
        <v>8</v>
      </c>
      <c r="C20" s="1145"/>
      <c r="D20" s="1145"/>
      <c r="E20" s="1145"/>
      <c r="F20" s="1145"/>
      <c r="G20" s="1145"/>
      <c r="H20" s="1145"/>
      <c r="I20" s="1145"/>
      <c r="J20" s="1145"/>
      <c r="K20" s="1145"/>
      <c r="L20" s="1145"/>
      <c r="M20" s="1145"/>
      <c r="N20" s="1145"/>
      <c r="O20" s="1145"/>
      <c r="P20" s="1146"/>
    </row>
    <row r="21" spans="2:17" x14ac:dyDescent="0.25">
      <c r="B21" s="1110"/>
      <c r="C21" s="1111"/>
      <c r="D21" s="5"/>
      <c r="E21" s="1087" t="s">
        <v>13</v>
      </c>
      <c r="F21" s="1087"/>
      <c r="G21" s="5"/>
      <c r="H21" s="1087" t="s">
        <v>12</v>
      </c>
      <c r="I21" s="1088"/>
      <c r="J21" s="650"/>
      <c r="K21" s="650"/>
      <c r="L21" s="650"/>
      <c r="M21" s="650"/>
      <c r="N21" s="650"/>
      <c r="O21" s="650"/>
      <c r="P21" s="27"/>
    </row>
    <row r="22" spans="2:17" ht="5.25" customHeight="1" x14ac:dyDescent="0.25">
      <c r="B22" s="17"/>
      <c r="C22" s="642"/>
      <c r="D22" s="642"/>
      <c r="E22" s="642"/>
      <c r="F22" s="634"/>
      <c r="G22" s="634"/>
      <c r="H22" s="630"/>
      <c r="I22" s="10"/>
      <c r="J22" s="630"/>
      <c r="K22" s="20"/>
      <c r="L22" s="20"/>
      <c r="M22" s="22"/>
      <c r="N22" s="22"/>
      <c r="O22" s="22"/>
      <c r="P22" s="7"/>
    </row>
    <row r="23" spans="2:17" ht="16.5" hidden="1" customHeight="1" x14ac:dyDescent="0.25">
      <c r="B23" s="17"/>
      <c r="C23" s="642"/>
      <c r="D23" s="642"/>
      <c r="E23" s="642"/>
      <c r="F23" s="634"/>
      <c r="G23" s="634"/>
      <c r="H23" s="630"/>
      <c r="I23" s="10"/>
      <c r="J23" s="630"/>
      <c r="K23" s="20"/>
      <c r="L23" s="20"/>
      <c r="M23" s="22"/>
      <c r="N23" s="22"/>
      <c r="O23" s="22"/>
      <c r="P23" s="7"/>
    </row>
    <row r="24" spans="2:17" ht="16.5" hidden="1" customHeight="1" x14ac:dyDescent="0.25">
      <c r="B24" s="17"/>
      <c r="C24" s="642"/>
      <c r="D24" s="642"/>
      <c r="E24" s="642"/>
      <c r="F24" s="634"/>
      <c r="G24" s="634"/>
      <c r="H24" s="630"/>
      <c r="I24" s="10"/>
      <c r="J24" s="630"/>
      <c r="K24" s="20"/>
      <c r="L24" s="20"/>
      <c r="M24" s="22"/>
      <c r="N24" s="22"/>
      <c r="O24" s="22"/>
      <c r="P24" s="7"/>
    </row>
    <row r="25" spans="2:17" ht="16.5" hidden="1" customHeight="1" x14ac:dyDescent="0.25">
      <c r="B25" s="17"/>
      <c r="C25" s="642"/>
      <c r="D25" s="642"/>
      <c r="E25" s="642"/>
      <c r="F25" s="634"/>
      <c r="G25" s="634"/>
      <c r="H25" s="630"/>
      <c r="I25" s="10"/>
      <c r="J25" s="630"/>
      <c r="K25" s="20"/>
      <c r="L25" s="20"/>
      <c r="M25" s="22"/>
      <c r="N25" s="22"/>
      <c r="O25" s="22"/>
      <c r="P25" s="7"/>
    </row>
    <row r="26" spans="2:17" ht="17.25" customHeight="1" x14ac:dyDescent="0.25">
      <c r="B26" s="1099" t="s">
        <v>11</v>
      </c>
      <c r="C26" s="1093"/>
      <c r="D26" s="1093"/>
      <c r="E26" s="1084">
        <f>H68+H70+H72+H74+H76+H78+H80+H82+H84+H86+H88+H90+H92+H94+H96+H98+H100+H102</f>
        <v>1000</v>
      </c>
      <c r="F26" s="1084"/>
      <c r="G26" s="1"/>
      <c r="H26" s="1089">
        <f>IF(H59&gt;0,E26/H59,0)</f>
        <v>30.303030303030305</v>
      </c>
      <c r="I26" s="1090"/>
      <c r="J26" s="1099" t="s">
        <v>17</v>
      </c>
      <c r="K26" s="1093"/>
      <c r="L26" s="1093"/>
      <c r="M26" s="1098">
        <f>H59</f>
        <v>33</v>
      </c>
      <c r="N26" s="1098"/>
      <c r="O26" s="1098"/>
      <c r="P26" s="7"/>
    </row>
    <row r="27" spans="2:17" ht="17.25" customHeight="1" x14ac:dyDescent="0.25">
      <c r="B27" s="1099"/>
      <c r="C27" s="1093"/>
      <c r="D27" s="1093"/>
      <c r="E27" s="1095">
        <f>I68+I70+I72+I74+I76+I78+I80+I82+I84+I86+I88+I90+I92+I94+I96+I98+I100+I102</f>
        <v>3000</v>
      </c>
      <c r="F27" s="1095"/>
      <c r="G27" s="1"/>
      <c r="H27" s="1096">
        <f>IF(H59&gt;0,E27/H59,0)</f>
        <v>90.909090909090907</v>
      </c>
      <c r="I27" s="1097"/>
      <c r="J27" s="1099"/>
      <c r="K27" s="1093"/>
      <c r="L27" s="1093"/>
      <c r="M27" s="1098"/>
      <c r="N27" s="1098"/>
      <c r="O27" s="1098"/>
      <c r="P27" s="7"/>
    </row>
    <row r="28" spans="2:17" ht="5.25" customHeight="1" x14ac:dyDescent="0.25">
      <c r="B28" s="17"/>
      <c r="C28" s="642"/>
      <c r="D28" s="642"/>
      <c r="E28" s="642"/>
      <c r="F28" s="634"/>
      <c r="G28" s="634"/>
      <c r="H28" s="630"/>
      <c r="I28" s="10"/>
      <c r="J28" s="630"/>
      <c r="K28" s="20"/>
      <c r="L28" s="20"/>
      <c r="M28" s="22"/>
      <c r="N28" s="22"/>
      <c r="O28" s="22"/>
      <c r="P28" s="7"/>
    </row>
    <row r="29" spans="2:17" ht="17.25" x14ac:dyDescent="0.3">
      <c r="B29" s="1179" t="s">
        <v>10</v>
      </c>
      <c r="C29" s="1180"/>
      <c r="D29" s="1180"/>
      <c r="E29" s="1085">
        <f>H128+H126+H140</f>
        <v>0</v>
      </c>
      <c r="F29" s="1085"/>
      <c r="G29" s="6"/>
      <c r="H29" s="1091">
        <f>(E29/H59)</f>
        <v>0</v>
      </c>
      <c r="I29" s="1092"/>
      <c r="J29" s="1093" t="s">
        <v>15</v>
      </c>
      <c r="K29" s="1093"/>
      <c r="L29" s="1093"/>
      <c r="M29" s="973">
        <f>IF(I285&gt;0,K285/I285,0)</f>
        <v>5.5251578927986165</v>
      </c>
      <c r="N29" s="973"/>
      <c r="O29" s="973"/>
      <c r="P29" s="7"/>
    </row>
    <row r="30" spans="2:17" ht="5.25" customHeight="1" x14ac:dyDescent="0.25">
      <c r="B30" s="17"/>
      <c r="C30" s="642"/>
      <c r="D30" s="642"/>
      <c r="E30" s="642"/>
      <c r="F30" s="634"/>
      <c r="G30" s="634"/>
      <c r="H30" s="630"/>
      <c r="I30" s="10"/>
      <c r="J30" s="630"/>
      <c r="K30" s="20"/>
      <c r="L30" s="20"/>
      <c r="M30" s="22"/>
      <c r="N30" s="22"/>
      <c r="O30" s="22"/>
      <c r="P30" s="7"/>
    </row>
    <row r="31" spans="2:17" ht="17.25" x14ac:dyDescent="0.3">
      <c r="B31" s="1179" t="s">
        <v>9</v>
      </c>
      <c r="C31" s="1180"/>
      <c r="D31" s="1180"/>
      <c r="E31" s="1085">
        <f>H143+H147+H145</f>
        <v>0</v>
      </c>
      <c r="F31" s="1085"/>
      <c r="G31" s="6"/>
      <c r="H31" s="1091">
        <f>IF(H59&gt;0,E31/H59,0)</f>
        <v>0</v>
      </c>
      <c r="I31" s="1092"/>
      <c r="J31" s="1093" t="s">
        <v>16</v>
      </c>
      <c r="K31" s="1093"/>
      <c r="L31" s="1093"/>
      <c r="M31" s="962">
        <f>I352</f>
        <v>17</v>
      </c>
      <c r="N31" s="962"/>
      <c r="O31" s="962"/>
      <c r="P31" s="7"/>
    </row>
    <row r="32" spans="2:17" ht="5.25" customHeight="1" x14ac:dyDescent="0.25">
      <c r="B32" s="17"/>
      <c r="C32" s="642"/>
      <c r="D32" s="642"/>
      <c r="E32" s="642"/>
      <c r="F32" s="634"/>
      <c r="G32" s="634"/>
      <c r="H32" s="630"/>
      <c r="I32" s="10"/>
      <c r="J32" s="630"/>
      <c r="K32" s="20"/>
      <c r="L32" s="20"/>
      <c r="M32" s="22"/>
      <c r="N32" s="22"/>
      <c r="O32" s="22"/>
      <c r="P32" s="7"/>
    </row>
    <row r="33" spans="2:16" ht="18" thickBot="1" x14ac:dyDescent="0.35">
      <c r="B33" s="1177" t="s">
        <v>162</v>
      </c>
      <c r="C33" s="1178"/>
      <c r="D33" s="1178"/>
      <c r="E33" s="1086">
        <f>H150+H154+H160+H166</f>
        <v>800</v>
      </c>
      <c r="F33" s="1086"/>
      <c r="G33" s="8"/>
      <c r="H33" s="1080">
        <f>IF(H59&gt;0,E33/H59,0)</f>
        <v>24.242424242424242</v>
      </c>
      <c r="I33" s="1081"/>
      <c r="J33" s="964" t="s">
        <v>14</v>
      </c>
      <c r="K33" s="964"/>
      <c r="L33" s="964"/>
      <c r="M33" s="963">
        <f>N352</f>
        <v>5161.1999999999989</v>
      </c>
      <c r="N33" s="963"/>
      <c r="O33" s="963"/>
      <c r="P33" s="9"/>
    </row>
    <row r="34" spans="2:16" ht="101.25" customHeight="1" thickBot="1" x14ac:dyDescent="0.3">
      <c r="C34" s="630"/>
      <c r="D34" s="630"/>
      <c r="E34" s="630"/>
      <c r="F34" s="630"/>
      <c r="G34" s="630"/>
      <c r="H34" s="630"/>
      <c r="I34" s="630"/>
      <c r="J34" s="630"/>
      <c r="K34" s="630"/>
      <c r="L34" s="630"/>
      <c r="M34" s="630"/>
      <c r="N34" s="630"/>
      <c r="O34" s="630"/>
      <c r="P34" s="630"/>
    </row>
    <row r="35" spans="2:16" ht="41.25" customHeight="1" thickBot="1" x14ac:dyDescent="0.3">
      <c r="B35" s="1106" t="s">
        <v>20</v>
      </c>
      <c r="C35" s="1107"/>
      <c r="D35" s="1107"/>
      <c r="E35" s="1107"/>
      <c r="F35" s="1107"/>
      <c r="G35" s="1107"/>
      <c r="H35" s="1107"/>
      <c r="I35" s="1108"/>
      <c r="J35" s="1144" t="s">
        <v>31</v>
      </c>
      <c r="K35" s="1145"/>
      <c r="L35" s="1145"/>
      <c r="M35" s="1145"/>
      <c r="N35" s="1145"/>
      <c r="O35" s="1145"/>
      <c r="P35" s="1146"/>
    </row>
    <row r="36" spans="2:16" ht="16.5" customHeight="1" x14ac:dyDescent="0.25">
      <c r="B36" s="1104" t="s">
        <v>23</v>
      </c>
      <c r="C36" s="1105"/>
      <c r="D36" s="1105"/>
      <c r="E36" s="1105"/>
      <c r="F36" s="1109">
        <f>IF(H59&gt;0,O229/(60*H59*K10),0)</f>
        <v>5.5987373737373733</v>
      </c>
      <c r="G36" s="1109"/>
      <c r="H36" s="15" t="s">
        <v>21</v>
      </c>
      <c r="I36" s="93">
        <f>IF(F36&gt;0,F36/($K$12),0)</f>
        <v>0.69984217171717167</v>
      </c>
      <c r="J36" s="54"/>
      <c r="K36" s="54"/>
      <c r="L36" s="54"/>
      <c r="M36" s="54"/>
      <c r="N36" s="54"/>
      <c r="O36" s="54"/>
      <c r="P36" s="67"/>
    </row>
    <row r="37" spans="2:16" ht="6" customHeight="1" x14ac:dyDescent="0.25">
      <c r="B37" s="17"/>
      <c r="C37" s="12"/>
      <c r="D37" s="12"/>
      <c r="E37" s="12"/>
      <c r="F37" s="13"/>
      <c r="G37" s="13"/>
      <c r="H37" s="11"/>
      <c r="I37" s="94"/>
      <c r="J37" s="30"/>
      <c r="K37" s="47"/>
      <c r="L37" s="47"/>
      <c r="M37" s="47"/>
      <c r="N37" s="47"/>
      <c r="O37" s="47"/>
      <c r="P37" s="71"/>
    </row>
    <row r="38" spans="2:16" ht="16.5" customHeight="1" x14ac:dyDescent="0.25">
      <c r="B38" s="971" t="s">
        <v>24</v>
      </c>
      <c r="C38" s="972"/>
      <c r="D38" s="972"/>
      <c r="E38" s="972"/>
      <c r="F38" s="975">
        <f>IF(H59&gt;0,O238/(60*H59*K10),0)</f>
        <v>0</v>
      </c>
      <c r="G38" s="975"/>
      <c r="H38" s="11" t="s">
        <v>21</v>
      </c>
      <c r="I38" s="94">
        <f t="shared" ref="I38:I48" si="0">IF(F38&gt;0,F38/($K$12),0)</f>
        <v>0</v>
      </c>
      <c r="J38" s="1163" t="s">
        <v>33</v>
      </c>
      <c r="K38" s="1163"/>
      <c r="L38" s="282">
        <f>H59</f>
        <v>33</v>
      </c>
      <c r="M38" s="1039" t="s">
        <v>325</v>
      </c>
      <c r="N38" s="1039"/>
      <c r="O38" s="954" t="str">
        <f>E10</f>
        <v>R+3</v>
      </c>
      <c r="P38" s="955"/>
    </row>
    <row r="39" spans="2:16" ht="6" customHeight="1" x14ac:dyDescent="0.25">
      <c r="B39" s="17"/>
      <c r="C39" s="12"/>
      <c r="D39" s="12"/>
      <c r="E39" s="12"/>
      <c r="F39" s="13"/>
      <c r="G39" s="13"/>
      <c r="H39" s="11"/>
      <c r="I39" s="94"/>
      <c r="J39" s="30"/>
      <c r="K39" s="30"/>
      <c r="L39" s="1"/>
      <c r="M39" s="1"/>
      <c r="N39" s="1"/>
      <c r="O39" s="3"/>
      <c r="P39" s="71"/>
    </row>
    <row r="40" spans="2:16" ht="16.5" customHeight="1" x14ac:dyDescent="0.25">
      <c r="B40" s="971" t="s">
        <v>25</v>
      </c>
      <c r="C40" s="972"/>
      <c r="D40" s="972"/>
      <c r="E40" s="972"/>
      <c r="F40" s="975">
        <f>IF(H59&gt;0,O257/(60*H59*K10),0)</f>
        <v>0.91534848484848474</v>
      </c>
      <c r="G40" s="975"/>
      <c r="H40" s="11" t="s">
        <v>21</v>
      </c>
      <c r="I40" s="94">
        <f t="shared" si="0"/>
        <v>0.11441856060606059</v>
      </c>
      <c r="J40" s="91"/>
      <c r="K40" s="14"/>
      <c r="L40" s="1"/>
      <c r="M40" s="1"/>
      <c r="N40" s="1"/>
      <c r="O40" s="3"/>
      <c r="P40" s="16"/>
    </row>
    <row r="41" spans="2:16" ht="6" customHeight="1" x14ac:dyDescent="0.25">
      <c r="B41" s="17"/>
      <c r="C41" s="12"/>
      <c r="D41" s="12"/>
      <c r="E41" s="12"/>
      <c r="F41" s="13"/>
      <c r="G41" s="13"/>
      <c r="H41" s="11"/>
      <c r="I41" s="94"/>
      <c r="J41" s="30"/>
      <c r="K41" s="29"/>
      <c r="L41" s="1"/>
      <c r="M41" s="1"/>
      <c r="N41" s="1"/>
      <c r="O41" s="3"/>
      <c r="P41" s="71"/>
    </row>
    <row r="42" spans="2:16" ht="16.5" customHeight="1" thickBot="1" x14ac:dyDescent="0.3">
      <c r="B42" s="971" t="s">
        <v>26</v>
      </c>
      <c r="C42" s="972"/>
      <c r="D42" s="972"/>
      <c r="E42" s="972"/>
      <c r="F42" s="975">
        <f>IF(H59&gt;0,O264/(60*H59*K10),0)</f>
        <v>0</v>
      </c>
      <c r="G42" s="975"/>
      <c r="H42" s="11" t="s">
        <v>21</v>
      </c>
      <c r="I42" s="94">
        <f t="shared" si="0"/>
        <v>0</v>
      </c>
      <c r="J42" s="92"/>
      <c r="K42" s="23"/>
      <c r="L42" s="24"/>
      <c r="M42" s="24"/>
      <c r="N42" s="24"/>
      <c r="O42" s="25"/>
      <c r="P42" s="26"/>
    </row>
    <row r="43" spans="2:16" ht="6" customHeight="1" x14ac:dyDescent="0.25">
      <c r="B43" s="17"/>
      <c r="C43" s="12"/>
      <c r="D43" s="12"/>
      <c r="E43" s="12"/>
      <c r="F43" s="13"/>
      <c r="G43" s="13"/>
      <c r="H43" s="11"/>
      <c r="I43" s="94"/>
      <c r="J43" s="1106" t="s">
        <v>32</v>
      </c>
      <c r="K43" s="1107"/>
      <c r="L43" s="1107"/>
      <c r="M43" s="1107"/>
      <c r="N43" s="1107"/>
      <c r="O43" s="1107"/>
      <c r="P43" s="1108"/>
    </row>
    <row r="44" spans="2:16" ht="16.5" customHeight="1" thickBot="1" x14ac:dyDescent="0.3">
      <c r="B44" s="971" t="s">
        <v>27</v>
      </c>
      <c r="C44" s="972"/>
      <c r="D44" s="972"/>
      <c r="E44" s="972"/>
      <c r="F44" s="975">
        <f>IF(H59&gt;0,O271/(60*H59*K10),0)</f>
        <v>0</v>
      </c>
      <c r="G44" s="975"/>
      <c r="H44" s="11" t="s">
        <v>21</v>
      </c>
      <c r="I44" s="94">
        <f t="shared" si="0"/>
        <v>0</v>
      </c>
      <c r="J44" s="1160"/>
      <c r="K44" s="1161"/>
      <c r="L44" s="1161"/>
      <c r="M44" s="1161"/>
      <c r="N44" s="1161"/>
      <c r="O44" s="1161"/>
      <c r="P44" s="1162"/>
    </row>
    <row r="45" spans="2:16" ht="6" customHeight="1" x14ac:dyDescent="0.25">
      <c r="B45" s="17"/>
      <c r="C45" s="12"/>
      <c r="D45" s="12"/>
      <c r="E45" s="12"/>
      <c r="F45" s="13"/>
      <c r="G45" s="13"/>
      <c r="H45" s="11"/>
      <c r="I45" s="94"/>
      <c r="J45" s="163"/>
      <c r="K45" s="30"/>
      <c r="L45" s="30"/>
      <c r="M45" s="30"/>
      <c r="N45" s="30"/>
      <c r="O45" s="30"/>
      <c r="P45" s="71"/>
    </row>
    <row r="46" spans="2:16" ht="16.5" customHeight="1" x14ac:dyDescent="0.25">
      <c r="B46" s="971" t="s">
        <v>28</v>
      </c>
      <c r="C46" s="972"/>
      <c r="D46" s="972"/>
      <c r="E46" s="972"/>
      <c r="F46" s="975">
        <f>IF(H59&gt;0,O279/(60*H59*K10),0)</f>
        <v>0</v>
      </c>
      <c r="G46" s="975"/>
      <c r="H46" s="11" t="s">
        <v>21</v>
      </c>
      <c r="I46" s="94">
        <f t="shared" si="0"/>
        <v>0</v>
      </c>
      <c r="J46" s="1158" t="s">
        <v>34</v>
      </c>
      <c r="K46" s="1159"/>
      <c r="L46" s="1159"/>
      <c r="M46" s="1159"/>
      <c r="N46" s="1159"/>
      <c r="O46" s="112"/>
      <c r="P46" s="308"/>
    </row>
    <row r="47" spans="2:16" ht="6" customHeight="1" x14ac:dyDescent="0.25">
      <c r="B47" s="17"/>
      <c r="C47" s="12"/>
      <c r="D47" s="12"/>
      <c r="E47" s="12"/>
      <c r="F47" s="13"/>
      <c r="G47" s="13"/>
      <c r="H47" s="11"/>
      <c r="I47" s="94"/>
      <c r="J47" s="1158"/>
      <c r="K47" s="1159"/>
      <c r="L47" s="1159"/>
      <c r="M47" s="1159"/>
      <c r="N47" s="1159"/>
      <c r="O47" s="6"/>
      <c r="P47" s="71"/>
    </row>
    <row r="48" spans="2:16" ht="16.5" customHeight="1" x14ac:dyDescent="0.25">
      <c r="B48" s="971" t="s">
        <v>29</v>
      </c>
      <c r="C48" s="972"/>
      <c r="D48" s="972"/>
      <c r="E48" s="972"/>
      <c r="F48" s="975">
        <f>IF(H59&gt;0,O284/(60*H59*K10),0)</f>
        <v>1.0633333333333335</v>
      </c>
      <c r="G48" s="975"/>
      <c r="H48" s="11" t="s">
        <v>21</v>
      </c>
      <c r="I48" s="94">
        <f t="shared" si="0"/>
        <v>0.13291666666666668</v>
      </c>
      <c r="J48" s="1158"/>
      <c r="K48" s="1159"/>
      <c r="L48" s="1159"/>
      <c r="M48" s="1159"/>
      <c r="N48" s="1159"/>
      <c r="O48" s="159">
        <f>IF(H59&gt;0,ROUND((H59*(1+(H61/100))+0.495),0),0)</f>
        <v>38</v>
      </c>
      <c r="P48" s="2" t="s">
        <v>35</v>
      </c>
    </row>
    <row r="49" spans="2:19" ht="5.25" customHeight="1" thickBot="1" x14ac:dyDescent="0.3">
      <c r="B49" s="17"/>
      <c r="C49" s="6"/>
      <c r="D49" s="6"/>
      <c r="E49" s="6"/>
      <c r="F49" s="6"/>
      <c r="G49" s="6"/>
      <c r="H49" s="11"/>
      <c r="I49" s="94"/>
      <c r="J49" s="17"/>
      <c r="K49" s="6"/>
      <c r="L49" s="6"/>
      <c r="M49" s="6"/>
      <c r="N49" s="6"/>
      <c r="O49" s="6"/>
      <c r="P49" s="7"/>
    </row>
    <row r="50" spans="2:19" ht="15.75" thickBot="1" x14ac:dyDescent="0.3">
      <c r="B50" s="985"/>
      <c r="C50" s="986"/>
      <c r="D50" s="958" t="s">
        <v>22</v>
      </c>
      <c r="E50" s="959"/>
      <c r="F50" s="956">
        <f>SUM(F36:G48)</f>
        <v>7.5774191919191916</v>
      </c>
      <c r="G50" s="957"/>
      <c r="H50" s="11" t="s">
        <v>21</v>
      </c>
      <c r="I50" s="94">
        <f>IF(F50&gt;0,F50/($K$12),0)</f>
        <v>0.94717739898989894</v>
      </c>
      <c r="J50" s="17"/>
      <c r="K50" s="6"/>
      <c r="L50" s="1039" t="s">
        <v>36</v>
      </c>
      <c r="M50" s="1039"/>
      <c r="N50" s="1039"/>
      <c r="O50" s="1174">
        <f>IF(H59&gt;0,((O48/H59)-1)*100,0)</f>
        <v>15.151515151515159</v>
      </c>
      <c r="P50" s="1139" t="s">
        <v>37</v>
      </c>
      <c r="Q50" s="311"/>
      <c r="R50" s="1174"/>
    </row>
    <row r="51" spans="2:19" ht="5.25" customHeight="1" x14ac:dyDescent="0.25">
      <c r="B51" s="17"/>
      <c r="C51" s="6"/>
      <c r="D51" s="6"/>
      <c r="E51" s="6"/>
      <c r="F51" s="6"/>
      <c r="G51" s="6"/>
      <c r="H51" s="11"/>
      <c r="I51" s="94"/>
      <c r="J51" s="17"/>
      <c r="K51" s="6"/>
      <c r="L51" s="1039"/>
      <c r="M51" s="1039"/>
      <c r="N51" s="1039"/>
      <c r="O51" s="1175"/>
      <c r="P51" s="1139"/>
      <c r="R51" s="1175"/>
    </row>
    <row r="52" spans="2:19" ht="20.25" customHeight="1" thickBot="1" x14ac:dyDescent="0.3">
      <c r="B52" s="1182" t="s">
        <v>30</v>
      </c>
      <c r="C52" s="1183"/>
      <c r="D52" s="1183"/>
      <c r="E52" s="1183"/>
      <c r="F52" s="1181">
        <f>IF(H59&gt;0,K12-F50,0)</f>
        <v>0.42258080808080845</v>
      </c>
      <c r="G52" s="1181"/>
      <c r="H52" s="18" t="s">
        <v>21</v>
      </c>
      <c r="I52" s="95">
        <f>F52/($K$12)</f>
        <v>5.2822601010101056E-2</v>
      </c>
      <c r="J52" s="19"/>
      <c r="K52" s="8"/>
      <c r="L52" s="8"/>
      <c r="M52" s="8"/>
      <c r="N52" s="8"/>
      <c r="O52" s="8"/>
      <c r="P52" s="9"/>
    </row>
    <row r="53" spans="2:19" ht="100.5" customHeight="1" thickBot="1" x14ac:dyDescent="0.3">
      <c r="C53" s="630"/>
      <c r="D53" s="630"/>
      <c r="E53" s="630"/>
      <c r="F53" s="630"/>
      <c r="G53" s="630"/>
      <c r="H53" s="630"/>
      <c r="I53" s="630"/>
      <c r="J53" s="630"/>
      <c r="K53" s="630"/>
      <c r="L53" s="630"/>
      <c r="M53" s="630"/>
      <c r="N53" s="630"/>
      <c r="O53" s="630"/>
      <c r="P53" s="630"/>
    </row>
    <row r="54" spans="2:19" ht="33.75" customHeight="1" thickBot="1" x14ac:dyDescent="0.3">
      <c r="B54" s="1106" t="s">
        <v>160</v>
      </c>
      <c r="C54" s="1107"/>
      <c r="D54" s="1107"/>
      <c r="E54" s="1107"/>
      <c r="F54" s="1107"/>
      <c r="G54" s="1107"/>
      <c r="H54" s="1107"/>
      <c r="I54" s="1107"/>
      <c r="J54" s="1107"/>
      <c r="K54" s="1107"/>
      <c r="L54" s="1107"/>
      <c r="M54" s="1107"/>
      <c r="N54" s="1107"/>
      <c r="O54" s="1107"/>
      <c r="P54" s="1108"/>
    </row>
    <row r="55" spans="2:19" x14ac:dyDescent="0.25">
      <c r="B55" s="66"/>
      <c r="C55" s="650"/>
      <c r="D55" s="650"/>
      <c r="E55" s="1176"/>
      <c r="F55" s="1176"/>
      <c r="G55" s="650"/>
      <c r="H55" s="1176"/>
      <c r="I55" s="1176"/>
      <c r="J55" s="650"/>
      <c r="K55" s="650"/>
      <c r="L55" s="650"/>
      <c r="M55" s="650"/>
      <c r="N55" s="650"/>
      <c r="O55" s="650"/>
      <c r="P55" s="27"/>
    </row>
    <row r="56" spans="2:19" ht="15.75" thickBot="1" x14ac:dyDescent="0.3">
      <c r="B56" s="17"/>
      <c r="C56" s="630"/>
      <c r="D56" s="630"/>
      <c r="E56" s="331"/>
      <c r="F56" s="331"/>
      <c r="G56" s="630"/>
      <c r="H56" s="331"/>
      <c r="I56" s="331"/>
      <c r="J56" s="630"/>
      <c r="K56" s="630"/>
      <c r="L56" s="630"/>
      <c r="M56" s="630"/>
      <c r="N56" s="630"/>
      <c r="O56" s="630"/>
      <c r="P56" s="10"/>
    </row>
    <row r="57" spans="2:19" ht="19.5" thickBot="1" x14ac:dyDescent="0.3">
      <c r="B57" s="17"/>
      <c r="C57" s="630"/>
      <c r="D57" s="630"/>
      <c r="E57" s="1166" t="s">
        <v>267</v>
      </c>
      <c r="F57" s="1166"/>
      <c r="G57" s="1166"/>
      <c r="H57" s="332">
        <f>IF(N285&gt;0,ROUNDUP(N285,0),0)</f>
        <v>33</v>
      </c>
      <c r="I57" s="324" t="s">
        <v>35</v>
      </c>
      <c r="J57" s="630"/>
      <c r="K57" s="630"/>
      <c r="L57" s="630"/>
      <c r="M57" s="630"/>
      <c r="N57" s="630"/>
      <c r="O57" s="630"/>
      <c r="P57" s="10"/>
    </row>
    <row r="58" spans="2:19" ht="12" customHeight="1" thickBot="1" x14ac:dyDescent="0.3">
      <c r="B58" s="17"/>
      <c r="C58" s="6"/>
      <c r="D58" s="6"/>
      <c r="E58" s="6"/>
      <c r="F58" s="6"/>
      <c r="G58" s="29"/>
      <c r="H58" s="30"/>
      <c r="I58" s="30"/>
      <c r="J58" s="30"/>
      <c r="K58" s="325"/>
      <c r="L58" s="325"/>
      <c r="M58" s="325"/>
      <c r="N58" s="6"/>
      <c r="O58" s="6"/>
      <c r="P58" s="7"/>
      <c r="Q58" s="3"/>
      <c r="S58" s="629"/>
    </row>
    <row r="59" spans="2:19" ht="24.75" customHeight="1" thickBot="1" x14ac:dyDescent="0.3">
      <c r="B59" s="17"/>
      <c r="C59" s="6"/>
      <c r="D59" s="6"/>
      <c r="E59" s="1166" t="s">
        <v>268</v>
      </c>
      <c r="F59" s="1166"/>
      <c r="G59" s="1166"/>
      <c r="H59" s="333">
        <f>IF(K10&gt;0,IF((H57/K10)-TRUNC(H57/K10)=0,TRUNC(H57/K10),TRUNC(H57/K10)+1),0)</f>
        <v>33</v>
      </c>
      <c r="I59" s="324" t="s">
        <v>19</v>
      </c>
      <c r="J59" s="323">
        <f>IF(K10&gt;0,(ROUNDUP((I352/K10),0)),0)</f>
        <v>17</v>
      </c>
      <c r="K59" s="325" t="s">
        <v>501</v>
      </c>
      <c r="L59" s="325"/>
      <c r="M59" s="325"/>
      <c r="N59" s="323">
        <f>H292</f>
        <v>2</v>
      </c>
      <c r="O59" s="325" t="s">
        <v>502</v>
      </c>
      <c r="P59" s="7"/>
      <c r="Q59" s="3" t="s">
        <v>18</v>
      </c>
      <c r="R59" s="312">
        <v>33</v>
      </c>
      <c r="S59" s="629" t="s">
        <v>35</v>
      </c>
    </row>
    <row r="60" spans="2:19" ht="11.25" customHeight="1" x14ac:dyDescent="0.25">
      <c r="B60" s="17"/>
      <c r="C60" s="6"/>
      <c r="D60" s="6"/>
      <c r="E60" s="6"/>
      <c r="F60" s="6"/>
      <c r="G60" s="29"/>
      <c r="H60" s="30"/>
      <c r="I60" s="30"/>
      <c r="J60" s="30"/>
      <c r="K60" s="30"/>
      <c r="L60" s="30"/>
      <c r="M60" s="6"/>
      <c r="N60" s="6"/>
      <c r="O60" s="6"/>
      <c r="P60" s="7"/>
    </row>
    <row r="61" spans="2:19" ht="18.75" x14ac:dyDescent="0.25">
      <c r="B61" s="17"/>
      <c r="C61" s="6"/>
      <c r="D61" s="6"/>
      <c r="E61" s="1167" t="s">
        <v>263</v>
      </c>
      <c r="F61" s="1167"/>
      <c r="G61" s="1167"/>
      <c r="H61" s="327">
        <v>15</v>
      </c>
      <c r="I61" s="324" t="s">
        <v>264</v>
      </c>
      <c r="J61" s="30"/>
      <c r="K61" s="30"/>
      <c r="L61" s="30"/>
      <c r="M61" s="6"/>
      <c r="N61" s="6"/>
      <c r="O61" s="6"/>
      <c r="P61" s="7"/>
    </row>
    <row r="62" spans="2:19" ht="23.25" customHeight="1" thickBot="1" x14ac:dyDescent="0.3">
      <c r="B62" s="19"/>
      <c r="C62" s="8"/>
      <c r="D62" s="8"/>
      <c r="E62" s="8"/>
      <c r="F62" s="326"/>
      <c r="G62" s="326"/>
      <c r="H62" s="31"/>
      <c r="I62" s="31"/>
      <c r="J62" s="31"/>
      <c r="K62" s="31"/>
      <c r="L62" s="31"/>
      <c r="M62" s="8"/>
      <c r="N62" s="8"/>
      <c r="O62" s="8"/>
      <c r="P62" s="9"/>
    </row>
    <row r="64" spans="2:19" ht="15.75" thickBot="1" x14ac:dyDescent="0.3"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5" spans="2:24" ht="21.75" customHeight="1" thickBot="1" x14ac:dyDescent="0.3">
      <c r="B65" s="886" t="str">
        <f>E10</f>
        <v>R+3</v>
      </c>
      <c r="C65" s="887"/>
      <c r="D65" s="887"/>
      <c r="E65" s="887"/>
      <c r="F65" s="887"/>
      <c r="G65" s="888"/>
      <c r="H65" s="889" t="str">
        <f>G6</f>
        <v xml:space="preserve">17001 - </v>
      </c>
      <c r="I65" s="890"/>
      <c r="J65" s="891" t="str">
        <f>I6</f>
        <v>Test</v>
      </c>
      <c r="K65" s="891"/>
      <c r="L65" s="891"/>
      <c r="M65" s="891"/>
      <c r="N65" s="892"/>
      <c r="O65" s="103" t="s">
        <v>7</v>
      </c>
      <c r="P65" s="104">
        <f ca="1">E14</f>
        <v>42865</v>
      </c>
    </row>
    <row r="66" spans="2:24" ht="14.25" customHeight="1" thickBot="1" x14ac:dyDescent="0.3">
      <c r="B66" s="1149" t="s">
        <v>46</v>
      </c>
      <c r="C66" s="1150"/>
      <c r="D66" s="1150"/>
      <c r="E66" s="1150"/>
      <c r="F66" s="1150"/>
      <c r="G66" s="1150"/>
      <c r="H66" s="1149" t="s">
        <v>39</v>
      </c>
      <c r="I66" s="1150"/>
      <c r="J66" s="1151"/>
      <c r="K66" s="1156" t="s">
        <v>38</v>
      </c>
      <c r="L66" s="1156"/>
      <c r="M66" s="1156"/>
      <c r="N66" s="1157"/>
      <c r="O66" s="1149" t="s">
        <v>45</v>
      </c>
      <c r="P66" s="1151"/>
      <c r="Q66" s="950" t="s">
        <v>211</v>
      </c>
      <c r="T66" s="947" t="s">
        <v>332</v>
      </c>
      <c r="U66" s="948"/>
      <c r="V66" s="949"/>
      <c r="X66" s="945" t="s">
        <v>469</v>
      </c>
    </row>
    <row r="67" spans="2:24" ht="15.75" customHeight="1" thickBot="1" x14ac:dyDescent="0.3">
      <c r="B67" s="1152"/>
      <c r="C67" s="1153"/>
      <c r="D67" s="1153"/>
      <c r="E67" s="1153"/>
      <c r="F67" s="1153"/>
      <c r="G67" s="1153"/>
      <c r="H67" s="1152"/>
      <c r="I67" s="1153"/>
      <c r="J67" s="1154"/>
      <c r="K67" s="633" t="s">
        <v>40</v>
      </c>
      <c r="L67" s="34" t="s">
        <v>41</v>
      </c>
      <c r="M67" s="1164" t="s">
        <v>42</v>
      </c>
      <c r="N67" s="1165"/>
      <c r="O67" s="1152"/>
      <c r="P67" s="1154"/>
      <c r="Q67" s="951"/>
      <c r="T67" s="451" t="s">
        <v>333</v>
      </c>
      <c r="U67" s="452" t="s">
        <v>334</v>
      </c>
      <c r="V67" s="452" t="s">
        <v>335</v>
      </c>
      <c r="X67" s="946"/>
    </row>
    <row r="68" spans="2:24" ht="14.1" customHeight="1" x14ac:dyDescent="0.25">
      <c r="B68" s="1117" t="s">
        <v>175</v>
      </c>
      <c r="C68" s="1114" t="s">
        <v>310</v>
      </c>
      <c r="D68" s="369" t="s">
        <v>186</v>
      </c>
      <c r="E68" s="369"/>
      <c r="F68" s="369"/>
      <c r="G68" s="99"/>
      <c r="H68" s="458">
        <v>1000</v>
      </c>
      <c r="I68" s="409">
        <v>3000</v>
      </c>
      <c r="J68" s="478">
        <v>500</v>
      </c>
      <c r="K68" s="152" t="s">
        <v>43</v>
      </c>
      <c r="L68" s="635">
        <v>0.9</v>
      </c>
      <c r="M68" s="899"/>
      <c r="N68" s="900"/>
      <c r="O68" s="432">
        <f>IF(H68&gt;0,ROUND((H68/$H$59)+0.495,1),0)</f>
        <v>30.8</v>
      </c>
      <c r="P68" s="433">
        <f>IF(I68&gt;0,ROUND((I68/$H$59)+0.495,1),0)</f>
        <v>91.4</v>
      </c>
      <c r="Q68" s="233">
        <f>IF(M68=0,L68,M68)</f>
        <v>0.9</v>
      </c>
      <c r="T68" s="445" t="s">
        <v>186</v>
      </c>
      <c r="U68" s="454">
        <v>1</v>
      </c>
      <c r="V68" s="454">
        <v>1</v>
      </c>
      <c r="X68" s="504">
        <f>IF(H68&gt;0,(J68/I68)*100,0)</f>
        <v>16.666666666666664</v>
      </c>
    </row>
    <row r="69" spans="2:24" ht="9.9499999999999993" customHeight="1" x14ac:dyDescent="0.25">
      <c r="B69" s="1118"/>
      <c r="C69" s="1115"/>
      <c r="D69" s="371"/>
      <c r="E69" s="371"/>
      <c r="F69" s="657"/>
      <c r="G69" s="32"/>
      <c r="H69" s="410"/>
      <c r="I69" s="411"/>
      <c r="J69" s="214"/>
      <c r="K69" s="153"/>
      <c r="L69" s="635"/>
      <c r="M69" s="899"/>
      <c r="N69" s="900"/>
      <c r="O69" s="631"/>
      <c r="P69" s="632"/>
      <c r="T69" s="446"/>
      <c r="U69" s="455"/>
      <c r="V69" s="455"/>
      <c r="X69" s="505"/>
    </row>
    <row r="70" spans="2:24" ht="14.1" customHeight="1" x14ac:dyDescent="0.25">
      <c r="B70" s="1118"/>
      <c r="C70" s="1115"/>
      <c r="D70" s="207" t="s">
        <v>187</v>
      </c>
      <c r="E70" s="207"/>
      <c r="F70" s="207"/>
      <c r="G70" s="98"/>
      <c r="H70" s="413">
        <v>0</v>
      </c>
      <c r="I70" s="414">
        <v>0</v>
      </c>
      <c r="J70" s="479">
        <v>0</v>
      </c>
      <c r="K70" s="153" t="s">
        <v>43</v>
      </c>
      <c r="L70" s="635">
        <v>1.2</v>
      </c>
      <c r="M70" s="899"/>
      <c r="N70" s="900"/>
      <c r="O70" s="432">
        <f>IF(H70&gt;0,ROUND((H70/$H$59)+0.495,1),0)</f>
        <v>0</v>
      </c>
      <c r="P70" s="433">
        <f>IF(I70&gt;0,ROUND((I70/$H$59)+0.495,1),0)</f>
        <v>0</v>
      </c>
      <c r="Q70" s="233">
        <f>IF(M70=0,L70,M70)</f>
        <v>1.2</v>
      </c>
      <c r="T70" s="447" t="s">
        <v>187</v>
      </c>
      <c r="U70" s="455">
        <v>2</v>
      </c>
      <c r="V70" s="455">
        <v>2</v>
      </c>
      <c r="X70" s="505">
        <f t="shared" ref="X70:X102" si="1">IF(H70&gt;0,(J70/I70)*100,0)</f>
        <v>0</v>
      </c>
    </row>
    <row r="71" spans="2:24" ht="9.9499999999999993" customHeight="1" x14ac:dyDescent="0.25">
      <c r="B71" s="1118"/>
      <c r="C71" s="1115"/>
      <c r="D71" s="373" t="s">
        <v>44</v>
      </c>
      <c r="E71" s="373"/>
      <c r="F71" s="657"/>
      <c r="G71" s="32"/>
      <c r="H71" s="410"/>
      <c r="I71" s="411"/>
      <c r="J71" s="214"/>
      <c r="K71" s="153"/>
      <c r="L71" s="635"/>
      <c r="M71" s="899"/>
      <c r="N71" s="900"/>
      <c r="O71" s="631"/>
      <c r="P71" s="632"/>
      <c r="T71" s="448"/>
      <c r="U71" s="455"/>
      <c r="V71" s="455"/>
      <c r="X71" s="505"/>
    </row>
    <row r="72" spans="2:24" ht="14.1" customHeight="1" x14ac:dyDescent="0.25">
      <c r="B72" s="1118"/>
      <c r="C72" s="1115"/>
      <c r="D72" s="207" t="s">
        <v>188</v>
      </c>
      <c r="E72" s="207"/>
      <c r="F72" s="207"/>
      <c r="G72" s="98"/>
      <c r="H72" s="413">
        <v>0</v>
      </c>
      <c r="I72" s="414">
        <v>0</v>
      </c>
      <c r="J72" s="479">
        <v>0</v>
      </c>
      <c r="K72" s="153" t="s">
        <v>43</v>
      </c>
      <c r="L72" s="635">
        <v>1.2</v>
      </c>
      <c r="M72" s="899"/>
      <c r="N72" s="900"/>
      <c r="O72" s="432">
        <f>IF(H72&gt;0,ROUND((H72/$H$59)+0.495,1),0)</f>
        <v>0</v>
      </c>
      <c r="P72" s="433">
        <f>IF(I72&gt;0,ROUND((I72/$H$59)+0.495,1),0)</f>
        <v>0</v>
      </c>
      <c r="Q72" s="233">
        <f>IF(M72=0,L72,M72)</f>
        <v>1.2</v>
      </c>
      <c r="T72" s="447" t="s">
        <v>188</v>
      </c>
      <c r="U72" s="455">
        <v>2.5</v>
      </c>
      <c r="V72" s="455">
        <v>2.5</v>
      </c>
      <c r="X72" s="505">
        <f t="shared" si="1"/>
        <v>0</v>
      </c>
    </row>
    <row r="73" spans="2:24" ht="9.9499999999999993" customHeight="1" x14ac:dyDescent="0.25">
      <c r="B73" s="1118"/>
      <c r="C73" s="1115"/>
      <c r="D73" s="371"/>
      <c r="E73" s="371"/>
      <c r="F73" s="30"/>
      <c r="G73" s="32"/>
      <c r="H73" s="410"/>
      <c r="I73" s="411"/>
      <c r="J73" s="214"/>
      <c r="K73" s="153"/>
      <c r="L73" s="635"/>
      <c r="M73" s="899"/>
      <c r="N73" s="900"/>
      <c r="O73" s="919"/>
      <c r="P73" s="1130"/>
      <c r="T73" s="446"/>
      <c r="U73" s="455"/>
      <c r="V73" s="455"/>
      <c r="X73" s="505"/>
    </row>
    <row r="74" spans="2:24" ht="14.1" customHeight="1" x14ac:dyDescent="0.25">
      <c r="B74" s="1118"/>
      <c r="C74" s="1115"/>
      <c r="D74" s="207" t="s">
        <v>189</v>
      </c>
      <c r="E74" s="207"/>
      <c r="F74" s="207"/>
      <c r="G74" s="98"/>
      <c r="H74" s="413">
        <v>0</v>
      </c>
      <c r="I74" s="414">
        <v>0</v>
      </c>
      <c r="J74" s="479">
        <v>0</v>
      </c>
      <c r="K74" s="153" t="s">
        <v>43</v>
      </c>
      <c r="L74" s="635">
        <v>1.4</v>
      </c>
      <c r="M74" s="899"/>
      <c r="N74" s="900"/>
      <c r="O74" s="432">
        <f>IF(H74&gt;0,ROUND((H74/$H$59)+0.495,1),0)</f>
        <v>0</v>
      </c>
      <c r="P74" s="433">
        <f>IF(I74&gt;0,ROUND((I74/$H$59)+0.495,1),0)</f>
        <v>0</v>
      </c>
      <c r="Q74" s="233">
        <f>IF(M74=0,L74,M74)</f>
        <v>1.4</v>
      </c>
      <c r="T74" s="447" t="s">
        <v>189</v>
      </c>
      <c r="U74" s="455">
        <v>2.5</v>
      </c>
      <c r="V74" s="455">
        <v>2.5</v>
      </c>
      <c r="X74" s="505">
        <f t="shared" si="1"/>
        <v>0</v>
      </c>
    </row>
    <row r="75" spans="2:24" ht="9.9499999999999993" customHeight="1" x14ac:dyDescent="0.25">
      <c r="B75" s="1118"/>
      <c r="C75" s="1115"/>
      <c r="D75" s="373" t="s">
        <v>44</v>
      </c>
      <c r="E75" s="373"/>
      <c r="F75" s="30"/>
      <c r="G75" s="32"/>
      <c r="H75" s="410"/>
      <c r="I75" s="411"/>
      <c r="J75" s="214"/>
      <c r="K75" s="153"/>
      <c r="L75" s="635"/>
      <c r="M75" s="899"/>
      <c r="N75" s="900"/>
      <c r="O75" s="919"/>
      <c r="P75" s="1130"/>
      <c r="T75" s="448"/>
      <c r="U75" s="455"/>
      <c r="V75" s="455"/>
      <c r="X75" s="505"/>
    </row>
    <row r="76" spans="2:24" ht="14.1" customHeight="1" x14ac:dyDescent="0.25">
      <c r="B76" s="1118"/>
      <c r="C76" s="1115"/>
      <c r="D76" s="207" t="s">
        <v>190</v>
      </c>
      <c r="E76" s="207"/>
      <c r="F76" s="207"/>
      <c r="G76" s="98"/>
      <c r="H76" s="413">
        <v>0</v>
      </c>
      <c r="I76" s="414">
        <v>0</v>
      </c>
      <c r="J76" s="479">
        <v>0</v>
      </c>
      <c r="K76" s="153" t="s">
        <v>43</v>
      </c>
      <c r="L76" s="635">
        <v>1.5</v>
      </c>
      <c r="M76" s="899"/>
      <c r="N76" s="900"/>
      <c r="O76" s="432">
        <f>IF(H76&gt;0,ROUND((H76/$H$59)+0.495,1),0)</f>
        <v>0</v>
      </c>
      <c r="P76" s="433">
        <f>IF(I76&gt;0,ROUND((I76/$H$59)+0.495,1),0)</f>
        <v>0</v>
      </c>
      <c r="Q76" s="233">
        <f>IF(M76=0,L76,M76)</f>
        <v>1.5</v>
      </c>
      <c r="T76" s="447" t="s">
        <v>190</v>
      </c>
      <c r="U76" s="455">
        <v>1</v>
      </c>
      <c r="V76" s="455">
        <v>1</v>
      </c>
      <c r="X76" s="505">
        <f t="shared" si="1"/>
        <v>0</v>
      </c>
    </row>
    <row r="77" spans="2:24" ht="9.9499999999999993" customHeight="1" x14ac:dyDescent="0.25">
      <c r="B77" s="1118"/>
      <c r="C77" s="1115"/>
      <c r="D77" s="371"/>
      <c r="E77" s="371"/>
      <c r="F77" s="30"/>
      <c r="G77" s="32"/>
      <c r="H77" s="410"/>
      <c r="I77" s="411"/>
      <c r="J77" s="214"/>
      <c r="K77" s="153"/>
      <c r="L77" s="635"/>
      <c r="M77" s="899"/>
      <c r="N77" s="900"/>
      <c r="O77" s="919"/>
      <c r="P77" s="1130"/>
      <c r="T77" s="446"/>
      <c r="U77" s="455"/>
      <c r="V77" s="455"/>
      <c r="X77" s="505"/>
    </row>
    <row r="78" spans="2:24" ht="14.1" customHeight="1" x14ac:dyDescent="0.25">
      <c r="B78" s="1118"/>
      <c r="C78" s="1115"/>
      <c r="D78" s="207" t="s">
        <v>191</v>
      </c>
      <c r="E78" s="207"/>
      <c r="F78" s="207"/>
      <c r="G78" s="98"/>
      <c r="H78" s="413">
        <v>0</v>
      </c>
      <c r="I78" s="414">
        <v>0</v>
      </c>
      <c r="J78" s="479">
        <v>0</v>
      </c>
      <c r="K78" s="153" t="s">
        <v>43</v>
      </c>
      <c r="L78" s="635">
        <v>1.5</v>
      </c>
      <c r="M78" s="899"/>
      <c r="N78" s="900"/>
      <c r="O78" s="432">
        <f>IF(H78&gt;0,ROUND((H78/$H$59)+0.495,1),0)</f>
        <v>0</v>
      </c>
      <c r="P78" s="433">
        <f>IF(I78&gt;0,ROUND((I78/$H$59)+0.495,1),0)</f>
        <v>0</v>
      </c>
      <c r="Q78" s="233">
        <f>IF(M78=0,L78,M78)</f>
        <v>1.5</v>
      </c>
      <c r="T78" s="447" t="s">
        <v>191</v>
      </c>
      <c r="U78" s="455">
        <v>2</v>
      </c>
      <c r="V78" s="455">
        <v>2</v>
      </c>
      <c r="X78" s="505">
        <f t="shared" si="1"/>
        <v>0</v>
      </c>
    </row>
    <row r="79" spans="2:24" ht="9.9499999999999993" customHeight="1" x14ac:dyDescent="0.25">
      <c r="B79" s="1118"/>
      <c r="C79" s="1115"/>
      <c r="D79" s="373" t="s">
        <v>44</v>
      </c>
      <c r="E79" s="373"/>
      <c r="F79" s="30"/>
      <c r="G79" s="32"/>
      <c r="H79" s="410"/>
      <c r="I79" s="411"/>
      <c r="J79" s="214"/>
      <c r="K79" s="153"/>
      <c r="L79" s="635"/>
      <c r="M79" s="899"/>
      <c r="N79" s="900"/>
      <c r="O79" s="919"/>
      <c r="P79" s="1130"/>
      <c r="T79" s="448"/>
      <c r="U79" s="455"/>
      <c r="V79" s="455"/>
      <c r="X79" s="505"/>
    </row>
    <row r="80" spans="2:24" ht="14.1" customHeight="1" x14ac:dyDescent="0.25">
      <c r="B80" s="1118"/>
      <c r="C80" s="1115"/>
      <c r="D80" s="207" t="s">
        <v>192</v>
      </c>
      <c r="E80" s="207"/>
      <c r="F80" s="207"/>
      <c r="G80" s="98"/>
      <c r="H80" s="413">
        <v>0</v>
      </c>
      <c r="I80" s="414">
        <v>0</v>
      </c>
      <c r="J80" s="479">
        <v>0</v>
      </c>
      <c r="K80" s="153" t="s">
        <v>43</v>
      </c>
      <c r="L80" s="635">
        <v>1.7</v>
      </c>
      <c r="M80" s="899"/>
      <c r="N80" s="900"/>
      <c r="O80" s="432">
        <f>IF(H80&gt;0,ROUND((H80/$H$59)+0.495,1),0)</f>
        <v>0</v>
      </c>
      <c r="P80" s="433">
        <f>IF(I80&gt;0,ROUND((I80/$H$59)+0.495,1),0)</f>
        <v>0</v>
      </c>
      <c r="Q80" s="233">
        <f>IF(M80=0,L80,M80)</f>
        <v>1.7</v>
      </c>
      <c r="T80" s="447" t="s">
        <v>192</v>
      </c>
      <c r="U80" s="455">
        <v>2.5</v>
      </c>
      <c r="V80" s="455">
        <v>2.5</v>
      </c>
      <c r="X80" s="505">
        <f t="shared" si="1"/>
        <v>0</v>
      </c>
    </row>
    <row r="81" spans="2:24" ht="9.9499999999999993" customHeight="1" x14ac:dyDescent="0.25">
      <c r="B81" s="1118"/>
      <c r="C81" s="1115"/>
      <c r="D81" s="371"/>
      <c r="E81" s="371"/>
      <c r="F81" s="30"/>
      <c r="G81" s="32"/>
      <c r="H81" s="410"/>
      <c r="I81" s="411"/>
      <c r="J81" s="214"/>
      <c r="K81" s="153"/>
      <c r="L81" s="635"/>
      <c r="M81" s="899"/>
      <c r="N81" s="900"/>
      <c r="O81" s="919"/>
      <c r="P81" s="1130"/>
      <c r="T81" s="446"/>
      <c r="U81" s="455"/>
      <c r="V81" s="455"/>
      <c r="X81" s="505"/>
    </row>
    <row r="82" spans="2:24" ht="14.1" customHeight="1" x14ac:dyDescent="0.25">
      <c r="B82" s="1118"/>
      <c r="C82" s="1115"/>
      <c r="D82" s="207" t="s">
        <v>193</v>
      </c>
      <c r="E82" s="207"/>
      <c r="F82" s="207"/>
      <c r="G82" s="98"/>
      <c r="H82" s="413">
        <v>0</v>
      </c>
      <c r="I82" s="414">
        <v>0</v>
      </c>
      <c r="J82" s="479">
        <v>0</v>
      </c>
      <c r="K82" s="153" t="s">
        <v>43</v>
      </c>
      <c r="L82" s="635">
        <v>1.7</v>
      </c>
      <c r="M82" s="899"/>
      <c r="N82" s="900"/>
      <c r="O82" s="432">
        <f>IF(H82&gt;0,ROUND((H82/$H$59)+0.495,1),0)</f>
        <v>0</v>
      </c>
      <c r="P82" s="433">
        <f>IF(I82&gt;0,ROUND((I82/$H$59)+0.495,1),0)</f>
        <v>0</v>
      </c>
      <c r="Q82" s="233">
        <f>IF(M82=0,L82,M82)</f>
        <v>1.7</v>
      </c>
      <c r="T82" s="447" t="s">
        <v>193</v>
      </c>
      <c r="U82" s="455">
        <v>2.5</v>
      </c>
      <c r="V82" s="455">
        <v>2.5</v>
      </c>
      <c r="X82" s="505">
        <f t="shared" si="1"/>
        <v>0</v>
      </c>
    </row>
    <row r="83" spans="2:24" ht="9.9499999999999993" customHeight="1" x14ac:dyDescent="0.25">
      <c r="B83" s="1118"/>
      <c r="C83" s="1115"/>
      <c r="D83" s="373" t="s">
        <v>44</v>
      </c>
      <c r="E83" s="373"/>
      <c r="F83" s="657"/>
      <c r="G83" s="32"/>
      <c r="H83" s="410"/>
      <c r="I83" s="411"/>
      <c r="J83" s="214"/>
      <c r="K83" s="153"/>
      <c r="L83" s="635"/>
      <c r="M83" s="899"/>
      <c r="N83" s="900"/>
      <c r="O83" s="919"/>
      <c r="P83" s="920"/>
      <c r="T83" s="448"/>
      <c r="U83" s="455"/>
      <c r="V83" s="455"/>
      <c r="X83" s="505"/>
    </row>
    <row r="84" spans="2:24" ht="14.1" customHeight="1" x14ac:dyDescent="0.25">
      <c r="B84" s="1118"/>
      <c r="C84" s="1115"/>
      <c r="D84" s="207" t="s">
        <v>499</v>
      </c>
      <c r="E84" s="207"/>
      <c r="F84" s="207"/>
      <c r="G84" s="98"/>
      <c r="H84" s="413">
        <v>0</v>
      </c>
      <c r="I84" s="414">
        <v>0</v>
      </c>
      <c r="J84" s="479">
        <v>0</v>
      </c>
      <c r="K84" s="153" t="s">
        <v>43</v>
      </c>
      <c r="L84" s="635"/>
      <c r="M84" s="899"/>
      <c r="N84" s="900"/>
      <c r="O84" s="432">
        <f>IF(H84&gt;0,ROUND((H84/$H$59)+0.495,1),0)</f>
        <v>0</v>
      </c>
      <c r="P84" s="433">
        <f>IF(I84&gt;0,ROUND((I84/$H$59)+0.495,1),0)</f>
        <v>0</v>
      </c>
      <c r="Q84" s="233">
        <f>IF(M84=0,L84,M84)</f>
        <v>0</v>
      </c>
      <c r="T84" s="447" t="s">
        <v>308</v>
      </c>
      <c r="U84" s="455">
        <v>1</v>
      </c>
      <c r="V84" s="455">
        <v>0.5</v>
      </c>
      <c r="X84" s="505">
        <f t="shared" si="1"/>
        <v>0</v>
      </c>
    </row>
    <row r="85" spans="2:24" ht="9.9499999999999993" customHeight="1" thickBot="1" x14ac:dyDescent="0.3">
      <c r="B85" s="1118"/>
      <c r="C85" s="1116"/>
      <c r="D85" s="371"/>
      <c r="E85" s="371"/>
      <c r="F85" s="657"/>
      <c r="G85" s="32"/>
      <c r="H85" s="410"/>
      <c r="I85" s="411"/>
      <c r="J85" s="214"/>
      <c r="K85" s="153"/>
      <c r="L85" s="635"/>
      <c r="M85" s="899"/>
      <c r="N85" s="900"/>
      <c r="O85" s="631"/>
      <c r="P85" s="632"/>
      <c r="T85" s="446"/>
      <c r="U85" s="455"/>
      <c r="V85" s="455"/>
      <c r="X85" s="505"/>
    </row>
    <row r="86" spans="2:24" ht="14.1" customHeight="1" x14ac:dyDescent="0.25">
      <c r="B86" s="1118"/>
      <c r="C86" s="1114" t="s">
        <v>311</v>
      </c>
      <c r="D86" s="374" t="s">
        <v>309</v>
      </c>
      <c r="E86" s="207"/>
      <c r="F86" s="207"/>
      <c r="G86" s="98"/>
      <c r="H86" s="413">
        <v>0</v>
      </c>
      <c r="I86" s="414">
        <v>0</v>
      </c>
      <c r="J86" s="479">
        <v>0</v>
      </c>
      <c r="K86" s="153" t="s">
        <v>43</v>
      </c>
      <c r="L86" s="635">
        <v>0.9</v>
      </c>
      <c r="M86" s="899"/>
      <c r="N86" s="900"/>
      <c r="O86" s="432">
        <f>IF(H86&gt;0,ROUND((H86/$H$59)+0.495,1),0)</f>
        <v>0</v>
      </c>
      <c r="P86" s="433">
        <f>IF(I86&gt;0,ROUND((I86/$H$59)+0.495,1),0)</f>
        <v>0</v>
      </c>
      <c r="Q86" s="233">
        <f>IF(M86=0,L86,M86)</f>
        <v>0.9</v>
      </c>
      <c r="T86" s="449" t="s">
        <v>309</v>
      </c>
      <c r="U86" s="455">
        <v>1</v>
      </c>
      <c r="V86" s="455">
        <v>1</v>
      </c>
      <c r="X86" s="505">
        <f t="shared" si="1"/>
        <v>0</v>
      </c>
    </row>
    <row r="87" spans="2:24" ht="9.9499999999999993" customHeight="1" x14ac:dyDescent="0.25">
      <c r="B87" s="1118"/>
      <c r="C87" s="1115"/>
      <c r="D87" s="371"/>
      <c r="E87" s="371"/>
      <c r="F87" s="30"/>
      <c r="G87" s="32"/>
      <c r="H87" s="410"/>
      <c r="I87" s="411"/>
      <c r="J87" s="214"/>
      <c r="K87" s="153"/>
      <c r="L87" s="635"/>
      <c r="M87" s="899"/>
      <c r="N87" s="900"/>
      <c r="O87" s="919"/>
      <c r="P87" s="1130"/>
      <c r="T87" s="446"/>
      <c r="U87" s="455"/>
      <c r="V87" s="455"/>
      <c r="X87" s="505"/>
    </row>
    <row r="88" spans="2:24" ht="14.1" customHeight="1" x14ac:dyDescent="0.25">
      <c r="B88" s="1118"/>
      <c r="C88" s="1115"/>
      <c r="D88" s="204" t="s">
        <v>187</v>
      </c>
      <c r="E88" s="343"/>
      <c r="F88" s="657"/>
      <c r="G88" s="32"/>
      <c r="H88" s="413">
        <v>0</v>
      </c>
      <c r="I88" s="414">
        <v>0</v>
      </c>
      <c r="J88" s="479">
        <v>0</v>
      </c>
      <c r="K88" s="153" t="s">
        <v>43</v>
      </c>
      <c r="L88" s="635">
        <v>1.2</v>
      </c>
      <c r="M88" s="899"/>
      <c r="N88" s="900"/>
      <c r="O88" s="432">
        <f>IF(H88&gt;0,ROUND((H88/$H$59)+0.495,1),0)</f>
        <v>0</v>
      </c>
      <c r="P88" s="433">
        <f>IF(I88&gt;0,ROUND((I88/$H$59)+0.495,1),0)</f>
        <v>0</v>
      </c>
      <c r="Q88" s="233">
        <f>IF(M88=0,L88,M88)</f>
        <v>1.2</v>
      </c>
      <c r="T88" s="447" t="s">
        <v>187</v>
      </c>
      <c r="U88" s="455">
        <v>2</v>
      </c>
      <c r="V88" s="455">
        <v>2</v>
      </c>
      <c r="X88" s="505">
        <f t="shared" si="1"/>
        <v>0</v>
      </c>
    </row>
    <row r="89" spans="2:24" ht="9.9499999999999993" customHeight="1" x14ac:dyDescent="0.25">
      <c r="B89" s="1118"/>
      <c r="C89" s="1115"/>
      <c r="D89" s="372" t="s">
        <v>44</v>
      </c>
      <c r="E89" s="343"/>
      <c r="F89" s="657"/>
      <c r="G89" s="32"/>
      <c r="H89" s="410"/>
      <c r="I89" s="411"/>
      <c r="J89" s="214"/>
      <c r="K89" s="153"/>
      <c r="L89" s="635"/>
      <c r="M89" s="899"/>
      <c r="N89" s="900"/>
      <c r="O89" s="631"/>
      <c r="P89" s="632"/>
      <c r="T89" s="448"/>
      <c r="U89" s="455"/>
      <c r="V89" s="455"/>
      <c r="X89" s="505"/>
    </row>
    <row r="90" spans="2:24" ht="14.1" customHeight="1" x14ac:dyDescent="0.25">
      <c r="B90" s="1118"/>
      <c r="C90" s="1115"/>
      <c r="D90" s="204" t="s">
        <v>188</v>
      </c>
      <c r="E90" s="343"/>
      <c r="F90" s="657"/>
      <c r="G90" s="32"/>
      <c r="H90" s="413">
        <v>0</v>
      </c>
      <c r="I90" s="414">
        <v>0</v>
      </c>
      <c r="J90" s="479">
        <v>0</v>
      </c>
      <c r="K90" s="153" t="s">
        <v>43</v>
      </c>
      <c r="L90" s="635">
        <v>1.2</v>
      </c>
      <c r="M90" s="899"/>
      <c r="N90" s="900"/>
      <c r="O90" s="432">
        <f>IF(H90&gt;0,ROUND((H90/$H$59)+0.495,1),0)</f>
        <v>0</v>
      </c>
      <c r="P90" s="433">
        <f>IF(I90&gt;0,ROUND((I90/$H$59)+0.495,1),0)</f>
        <v>0</v>
      </c>
      <c r="Q90" s="233">
        <f>IF(M90=0,L90,M90)</f>
        <v>1.2</v>
      </c>
      <c r="T90" s="447" t="s">
        <v>188</v>
      </c>
      <c r="U90" s="455">
        <v>2.5</v>
      </c>
      <c r="V90" s="455">
        <v>2.5</v>
      </c>
      <c r="X90" s="505">
        <f t="shared" si="1"/>
        <v>0</v>
      </c>
    </row>
    <row r="91" spans="2:24" ht="9.9499999999999993" customHeight="1" x14ac:dyDescent="0.25">
      <c r="B91" s="1118"/>
      <c r="C91" s="1115"/>
      <c r="D91" s="370"/>
      <c r="E91" s="343"/>
      <c r="F91" s="657"/>
      <c r="G91" s="32"/>
      <c r="H91" s="410"/>
      <c r="I91" s="411"/>
      <c r="J91" s="214"/>
      <c r="K91" s="153"/>
      <c r="L91" s="635"/>
      <c r="M91" s="899"/>
      <c r="N91" s="900"/>
      <c r="O91" s="631"/>
      <c r="P91" s="632"/>
      <c r="T91" s="446"/>
      <c r="U91" s="455"/>
      <c r="V91" s="455"/>
      <c r="X91" s="505"/>
    </row>
    <row r="92" spans="2:24" ht="14.1" customHeight="1" x14ac:dyDescent="0.25">
      <c r="B92" s="1118"/>
      <c r="C92" s="1115"/>
      <c r="D92" s="204" t="s">
        <v>189</v>
      </c>
      <c r="E92" s="343"/>
      <c r="F92" s="657"/>
      <c r="G92" s="32"/>
      <c r="H92" s="413">
        <v>0</v>
      </c>
      <c r="I92" s="414">
        <v>0</v>
      </c>
      <c r="J92" s="479">
        <v>0</v>
      </c>
      <c r="K92" s="153" t="s">
        <v>43</v>
      </c>
      <c r="L92" s="635">
        <v>1.4</v>
      </c>
      <c r="M92" s="899"/>
      <c r="N92" s="900"/>
      <c r="O92" s="432">
        <f>IF(H92&gt;0,ROUND((H92/$H$59)+0.495,1),0)</f>
        <v>0</v>
      </c>
      <c r="P92" s="433">
        <f>IF(I92&gt;0,ROUND((I92/$H$59)+0.495,1),0)</f>
        <v>0</v>
      </c>
      <c r="Q92" s="233">
        <f>IF(M92=0,L92,M92)</f>
        <v>1.4</v>
      </c>
      <c r="T92" s="447" t="s">
        <v>189</v>
      </c>
      <c r="U92" s="455">
        <v>2.5</v>
      </c>
      <c r="V92" s="455">
        <v>2.5</v>
      </c>
      <c r="X92" s="505">
        <f t="shared" si="1"/>
        <v>0</v>
      </c>
    </row>
    <row r="93" spans="2:24" ht="9.9499999999999993" customHeight="1" x14ac:dyDescent="0.25">
      <c r="B93" s="1118"/>
      <c r="C93" s="1115"/>
      <c r="D93" s="372" t="s">
        <v>44</v>
      </c>
      <c r="E93" s="343"/>
      <c r="F93" s="657"/>
      <c r="G93" s="32"/>
      <c r="H93" s="410"/>
      <c r="I93" s="411"/>
      <c r="J93" s="214"/>
      <c r="K93" s="153"/>
      <c r="L93" s="635"/>
      <c r="M93" s="899"/>
      <c r="N93" s="900"/>
      <c r="O93" s="631"/>
      <c r="P93" s="632"/>
      <c r="T93" s="448"/>
      <c r="U93" s="455"/>
      <c r="V93" s="455"/>
      <c r="X93" s="505"/>
    </row>
    <row r="94" spans="2:24" ht="14.1" customHeight="1" x14ac:dyDescent="0.25">
      <c r="B94" s="1118"/>
      <c r="C94" s="1115"/>
      <c r="D94" s="204" t="s">
        <v>190</v>
      </c>
      <c r="E94" s="343"/>
      <c r="F94" s="657"/>
      <c r="G94" s="32"/>
      <c r="H94" s="413">
        <v>0</v>
      </c>
      <c r="I94" s="414">
        <v>0</v>
      </c>
      <c r="J94" s="479">
        <v>0</v>
      </c>
      <c r="K94" s="153" t="s">
        <v>43</v>
      </c>
      <c r="L94" s="635">
        <v>1.5</v>
      </c>
      <c r="M94" s="899"/>
      <c r="N94" s="900"/>
      <c r="O94" s="432">
        <f>IF(H94&gt;0,ROUND((H94/$H$59)+0.495,1),0)</f>
        <v>0</v>
      </c>
      <c r="P94" s="433">
        <f>IF(I94&gt;0,ROUND((I94/$H$59)+0.495,1),0)</f>
        <v>0</v>
      </c>
      <c r="Q94" s="233">
        <f>IF(M94=0,L94,M94)</f>
        <v>1.5</v>
      </c>
      <c r="T94" s="447" t="s">
        <v>190</v>
      </c>
      <c r="U94" s="455">
        <v>1</v>
      </c>
      <c r="V94" s="455">
        <v>1</v>
      </c>
      <c r="X94" s="505">
        <f t="shared" si="1"/>
        <v>0</v>
      </c>
    </row>
    <row r="95" spans="2:24" ht="9.9499999999999993" customHeight="1" x14ac:dyDescent="0.25">
      <c r="B95" s="1118"/>
      <c r="C95" s="1115"/>
      <c r="D95" s="370"/>
      <c r="E95" s="343"/>
      <c r="F95" s="657"/>
      <c r="G95" s="32"/>
      <c r="H95" s="410"/>
      <c r="I95" s="411"/>
      <c r="J95" s="214"/>
      <c r="K95" s="153"/>
      <c r="L95" s="635"/>
      <c r="M95" s="899"/>
      <c r="N95" s="900"/>
      <c r="O95" s="631"/>
      <c r="P95" s="632"/>
      <c r="T95" s="446"/>
      <c r="U95" s="455"/>
      <c r="V95" s="455"/>
      <c r="X95" s="505"/>
    </row>
    <row r="96" spans="2:24" ht="14.1" customHeight="1" x14ac:dyDescent="0.25">
      <c r="B96" s="1118"/>
      <c r="C96" s="1115"/>
      <c r="D96" s="204" t="s">
        <v>191</v>
      </c>
      <c r="E96" s="343"/>
      <c r="F96" s="657"/>
      <c r="G96" s="32"/>
      <c r="H96" s="413">
        <v>0</v>
      </c>
      <c r="I96" s="414">
        <v>0</v>
      </c>
      <c r="J96" s="479">
        <v>0</v>
      </c>
      <c r="K96" s="153" t="s">
        <v>43</v>
      </c>
      <c r="L96" s="635">
        <v>1.5</v>
      </c>
      <c r="M96" s="899"/>
      <c r="N96" s="900"/>
      <c r="O96" s="432">
        <f>IF(H96&gt;0,ROUND((H96/$H$59)+0.495,1),0)</f>
        <v>0</v>
      </c>
      <c r="P96" s="433">
        <f>IF(I96&gt;0,ROUND((I96/$H$59)+0.495,1),0)</f>
        <v>0</v>
      </c>
      <c r="Q96" s="233">
        <f>IF(M96=0,L96,M96)</f>
        <v>1.5</v>
      </c>
      <c r="T96" s="447" t="s">
        <v>191</v>
      </c>
      <c r="U96" s="455">
        <v>2</v>
      </c>
      <c r="V96" s="455">
        <v>2</v>
      </c>
      <c r="X96" s="505">
        <f t="shared" si="1"/>
        <v>0</v>
      </c>
    </row>
    <row r="97" spans="2:24" ht="9.9499999999999993" customHeight="1" x14ac:dyDescent="0.25">
      <c r="B97" s="1118"/>
      <c r="C97" s="1115"/>
      <c r="D97" s="372" t="s">
        <v>44</v>
      </c>
      <c r="E97" s="343"/>
      <c r="F97" s="657"/>
      <c r="G97" s="32"/>
      <c r="H97" s="410"/>
      <c r="I97" s="411"/>
      <c r="J97" s="214"/>
      <c r="K97" s="153"/>
      <c r="L97" s="635"/>
      <c r="M97" s="899"/>
      <c r="N97" s="900"/>
      <c r="O97" s="631"/>
      <c r="P97" s="632"/>
      <c r="T97" s="448"/>
      <c r="U97" s="455"/>
      <c r="V97" s="455"/>
      <c r="X97" s="505"/>
    </row>
    <row r="98" spans="2:24" ht="14.1" customHeight="1" x14ac:dyDescent="0.25">
      <c r="B98" s="1118"/>
      <c r="C98" s="1115"/>
      <c r="D98" s="204" t="s">
        <v>192</v>
      </c>
      <c r="E98" s="343"/>
      <c r="F98" s="657"/>
      <c r="G98" s="32"/>
      <c r="H98" s="413">
        <v>0</v>
      </c>
      <c r="I98" s="414">
        <v>0</v>
      </c>
      <c r="J98" s="479">
        <v>0</v>
      </c>
      <c r="K98" s="153" t="s">
        <v>43</v>
      </c>
      <c r="L98" s="635">
        <v>1.7</v>
      </c>
      <c r="M98" s="899"/>
      <c r="N98" s="900"/>
      <c r="O98" s="432">
        <f>IF(H98&gt;0,ROUND((H98/$H$59)+0.495,1),0)</f>
        <v>0</v>
      </c>
      <c r="P98" s="433">
        <f>IF(I98&gt;0,ROUND((I98/$H$59)+0.495,1),0)</f>
        <v>0</v>
      </c>
      <c r="Q98" s="233">
        <f>IF(M98=0,L98,M98)</f>
        <v>1.7</v>
      </c>
      <c r="T98" s="447" t="s">
        <v>192</v>
      </c>
      <c r="U98" s="455">
        <v>2.5</v>
      </c>
      <c r="V98" s="455">
        <v>2.5</v>
      </c>
      <c r="X98" s="505">
        <f t="shared" si="1"/>
        <v>0</v>
      </c>
    </row>
    <row r="99" spans="2:24" ht="9.9499999999999993" customHeight="1" x14ac:dyDescent="0.25">
      <c r="B99" s="1118"/>
      <c r="C99" s="1115"/>
      <c r="D99" s="370"/>
      <c r="E99" s="343"/>
      <c r="F99" s="657"/>
      <c r="G99" s="32"/>
      <c r="H99" s="410"/>
      <c r="I99" s="411"/>
      <c r="J99" s="214"/>
      <c r="K99" s="153"/>
      <c r="L99" s="635"/>
      <c r="M99" s="899"/>
      <c r="N99" s="900"/>
      <c r="O99" s="631"/>
      <c r="P99" s="632"/>
      <c r="T99" s="446"/>
      <c r="U99" s="455"/>
      <c r="V99" s="455"/>
      <c r="X99" s="505"/>
    </row>
    <row r="100" spans="2:24" ht="14.1" customHeight="1" x14ac:dyDescent="0.25">
      <c r="B100" s="1118"/>
      <c r="C100" s="1115"/>
      <c r="D100" s="204" t="s">
        <v>193</v>
      </c>
      <c r="E100" s="207"/>
      <c r="F100" s="207"/>
      <c r="G100" s="98"/>
      <c r="H100" s="413">
        <v>0</v>
      </c>
      <c r="I100" s="414">
        <v>0</v>
      </c>
      <c r="J100" s="479">
        <v>0</v>
      </c>
      <c r="K100" s="153" t="s">
        <v>43</v>
      </c>
      <c r="L100" s="635">
        <v>1.7</v>
      </c>
      <c r="M100" s="899"/>
      <c r="N100" s="900"/>
      <c r="O100" s="432">
        <f>IF(H100&gt;0,ROUND((H100/$H$59)+0.495,1),0)</f>
        <v>0</v>
      </c>
      <c r="P100" s="433">
        <f>IF(I100&gt;0,ROUND((I100/$H$59)+0.495,1),0)</f>
        <v>0</v>
      </c>
      <c r="Q100" s="233">
        <f>IF(M100=0,L100,M100)</f>
        <v>1.7</v>
      </c>
      <c r="T100" s="447" t="s">
        <v>193</v>
      </c>
      <c r="U100" s="455">
        <v>2.5</v>
      </c>
      <c r="V100" s="455">
        <v>2.5</v>
      </c>
      <c r="X100" s="505">
        <f t="shared" si="1"/>
        <v>0</v>
      </c>
    </row>
    <row r="101" spans="2:24" ht="9.9499999999999993" customHeight="1" x14ac:dyDescent="0.25">
      <c r="B101" s="1118"/>
      <c r="C101" s="1115"/>
      <c r="D101" s="372" t="s">
        <v>44</v>
      </c>
      <c r="E101" s="373"/>
      <c r="F101" s="657"/>
      <c r="G101" s="32"/>
      <c r="H101" s="410"/>
      <c r="I101" s="411"/>
      <c r="J101" s="214"/>
      <c r="K101" s="153"/>
      <c r="L101" s="635"/>
      <c r="M101" s="899"/>
      <c r="N101" s="900"/>
      <c r="O101" s="631"/>
      <c r="P101" s="632"/>
      <c r="T101" s="448"/>
      <c r="U101" s="455"/>
      <c r="V101" s="455"/>
      <c r="X101" s="505"/>
    </row>
    <row r="102" spans="2:24" ht="14.1" customHeight="1" x14ac:dyDescent="0.25">
      <c r="B102" s="1118"/>
      <c r="C102" s="1115"/>
      <c r="D102" s="207" t="s">
        <v>499</v>
      </c>
      <c r="E102" s="207"/>
      <c r="F102" s="207"/>
      <c r="G102" s="98"/>
      <c r="H102" s="413">
        <v>0</v>
      </c>
      <c r="I102" s="414">
        <v>0</v>
      </c>
      <c r="J102" s="479">
        <v>0</v>
      </c>
      <c r="K102" s="153" t="s">
        <v>43</v>
      </c>
      <c r="L102" s="635"/>
      <c r="M102" s="899"/>
      <c r="N102" s="900"/>
      <c r="O102" s="432">
        <f>IF(H102&gt;0,ROUND((H102/$H$59)+0.495,1),0)</f>
        <v>0</v>
      </c>
      <c r="P102" s="433">
        <f>IF(I102&gt;0,ROUND((I102/$H$59)+0.495,1),0)</f>
        <v>0</v>
      </c>
      <c r="Q102" s="233">
        <f>IF(M102=0,L102,M102)</f>
        <v>0</v>
      </c>
      <c r="T102" s="447" t="s">
        <v>308</v>
      </c>
      <c r="U102" s="455">
        <v>1</v>
      </c>
      <c r="V102" s="455">
        <v>0.5</v>
      </c>
      <c r="X102" s="505">
        <f t="shared" si="1"/>
        <v>0</v>
      </c>
    </row>
    <row r="103" spans="2:24" ht="9.9499999999999993" customHeight="1" thickBot="1" x14ac:dyDescent="0.3">
      <c r="B103" s="1118"/>
      <c r="C103" s="1115"/>
      <c r="D103" s="371"/>
      <c r="E103" s="371"/>
      <c r="F103" s="657"/>
      <c r="G103" s="32"/>
      <c r="H103" s="32"/>
      <c r="I103" s="33"/>
      <c r="J103" s="657"/>
      <c r="K103" s="153"/>
      <c r="L103" s="635"/>
      <c r="M103" s="899"/>
      <c r="N103" s="900"/>
      <c r="O103" s="631"/>
      <c r="P103" s="632"/>
      <c r="T103" s="450"/>
      <c r="U103" s="456"/>
      <c r="V103" s="453"/>
      <c r="X103" s="506"/>
    </row>
    <row r="104" spans="2:24" ht="14.25" customHeight="1" x14ac:dyDescent="0.25">
      <c r="B104" s="1118"/>
      <c r="C104" s="1168" t="s">
        <v>324</v>
      </c>
      <c r="D104" s="1169"/>
      <c r="E104" s="1169"/>
      <c r="F104" s="1169"/>
      <c r="G104" s="1169"/>
      <c r="H104" s="610" t="str">
        <f>K18</f>
        <v>Non</v>
      </c>
      <c r="I104" s="611"/>
      <c r="J104" s="180"/>
      <c r="K104" s="473"/>
      <c r="L104" s="612"/>
      <c r="M104" s="638"/>
      <c r="N104" s="639"/>
      <c r="O104" s="613"/>
      <c r="P104" s="614"/>
    </row>
    <row r="105" spans="2:24" ht="3.75" customHeight="1" x14ac:dyDescent="0.25">
      <c r="B105" s="1118"/>
      <c r="C105" s="372"/>
      <c r="D105" s="373"/>
      <c r="E105" s="373"/>
      <c r="F105" s="657"/>
      <c r="G105" s="32"/>
      <c r="H105" s="410"/>
      <c r="I105" s="33"/>
      <c r="J105" s="657"/>
      <c r="K105" s="153"/>
      <c r="L105" s="635"/>
      <c r="M105" s="899"/>
      <c r="N105" s="900"/>
      <c r="O105" s="919"/>
      <c r="P105" s="920"/>
    </row>
    <row r="106" spans="2:24" ht="15.75" customHeight="1" x14ac:dyDescent="0.25">
      <c r="B106" s="1118"/>
      <c r="C106" s="628" t="s">
        <v>468</v>
      </c>
      <c r="D106" s="47"/>
      <c r="E106" s="47"/>
      <c r="F106" s="161"/>
      <c r="G106" s="162"/>
      <c r="H106" s="464">
        <v>2</v>
      </c>
      <c r="I106" s="657"/>
      <c r="J106" s="657"/>
      <c r="K106" s="153" t="s">
        <v>47</v>
      </c>
      <c r="L106" s="486">
        <v>5</v>
      </c>
      <c r="M106" s="899">
        <v>0</v>
      </c>
      <c r="N106" s="900"/>
      <c r="O106" s="919"/>
      <c r="P106" s="920"/>
      <c r="Q106" s="233">
        <f>IF(M106=0,L106,M106)</f>
        <v>5</v>
      </c>
    </row>
    <row r="107" spans="2:24" ht="6" customHeight="1" x14ac:dyDescent="0.25">
      <c r="B107" s="1118"/>
      <c r="C107" s="628"/>
      <c r="D107" s="47"/>
      <c r="E107" s="6"/>
      <c r="F107" s="161"/>
      <c r="G107" s="164"/>
      <c r="H107" s="223"/>
      <c r="I107" s="657"/>
      <c r="J107" s="657"/>
      <c r="K107" s="153"/>
      <c r="L107" s="486"/>
      <c r="M107" s="37"/>
      <c r="N107" s="644"/>
      <c r="O107" s="631"/>
      <c r="P107" s="632"/>
    </row>
    <row r="108" spans="2:24" ht="15.75" customHeight="1" x14ac:dyDescent="0.25">
      <c r="B108" s="1118"/>
      <c r="C108" s="628" t="s">
        <v>337</v>
      </c>
      <c r="D108" s="47"/>
      <c r="E108" s="47"/>
      <c r="F108" s="161"/>
      <c r="G108" s="162"/>
      <c r="H108" s="465">
        <v>0</v>
      </c>
      <c r="I108" s="646" t="s">
        <v>338</v>
      </c>
      <c r="J108" s="657"/>
      <c r="K108" s="153"/>
      <c r="L108" s="486"/>
      <c r="M108" s="625"/>
      <c r="N108" s="644"/>
      <c r="O108" s="631"/>
      <c r="P108" s="632"/>
      <c r="Q108" s="11"/>
    </row>
    <row r="109" spans="2:24" ht="6" customHeight="1" x14ac:dyDescent="0.25">
      <c r="B109" s="1118"/>
      <c r="C109" s="163"/>
      <c r="D109" s="47"/>
      <c r="E109" s="6"/>
      <c r="F109" s="6"/>
      <c r="G109" s="162"/>
      <c r="H109" s="223"/>
      <c r="I109" s="657"/>
      <c r="J109" s="164"/>
      <c r="K109" s="153"/>
      <c r="L109" s="486"/>
      <c r="M109" s="37"/>
      <c r="N109" s="644"/>
      <c r="O109" s="919"/>
      <c r="P109" s="920"/>
    </row>
    <row r="110" spans="2:24" ht="14.1" customHeight="1" x14ac:dyDescent="0.25">
      <c r="B110" s="1118"/>
      <c r="C110" s="645" t="s">
        <v>464</v>
      </c>
      <c r="D110" s="47"/>
      <c r="E110" s="6"/>
      <c r="F110" s="6"/>
      <c r="G110" s="1138" t="s">
        <v>207</v>
      </c>
      <c r="H110" s="521">
        <v>2.4</v>
      </c>
      <c r="I110" s="1138" t="s">
        <v>208</v>
      </c>
      <c r="J110" s="521">
        <v>2.4</v>
      </c>
      <c r="K110" s="153"/>
      <c r="L110" s="486"/>
      <c r="M110" s="37"/>
      <c r="N110" s="644"/>
      <c r="O110" s="919"/>
      <c r="P110" s="920"/>
    </row>
    <row r="111" spans="2:24" ht="6" customHeight="1" x14ac:dyDescent="0.25">
      <c r="B111" s="1118"/>
      <c r="C111" s="628"/>
      <c r="D111" s="47"/>
      <c r="E111" s="6"/>
      <c r="F111" s="6"/>
      <c r="G111" s="1138"/>
      <c r="H111" s="223"/>
      <c r="I111" s="1138"/>
      <c r="J111" s="223"/>
      <c r="K111" s="153"/>
      <c r="L111" s="486"/>
      <c r="M111" s="37"/>
      <c r="N111" s="644"/>
      <c r="O111" s="919"/>
      <c r="P111" s="920"/>
    </row>
    <row r="112" spans="2:24" ht="14.1" customHeight="1" x14ac:dyDescent="0.25">
      <c r="B112" s="1118"/>
      <c r="C112" s="645" t="s">
        <v>460</v>
      </c>
      <c r="D112" s="47"/>
      <c r="E112" s="6"/>
      <c r="F112" s="6"/>
      <c r="G112" s="1138"/>
      <c r="H112" s="521">
        <v>2.4</v>
      </c>
      <c r="I112" s="1138"/>
      <c r="J112" s="521">
        <v>2.4</v>
      </c>
      <c r="K112" s="153"/>
      <c r="L112" s="486"/>
      <c r="M112" s="37"/>
      <c r="N112" s="644"/>
      <c r="O112" s="919"/>
      <c r="P112" s="920"/>
    </row>
    <row r="113" spans="2:17" ht="6" customHeight="1" x14ac:dyDescent="0.25">
      <c r="B113" s="1118"/>
      <c r="C113" s="628"/>
      <c r="D113" s="47"/>
      <c r="E113" s="6"/>
      <c r="F113" s="6"/>
      <c r="G113" s="1138"/>
      <c r="H113" s="223"/>
      <c r="I113" s="1138"/>
      <c r="J113" s="223"/>
      <c r="K113" s="153"/>
      <c r="L113" s="486"/>
      <c r="M113" s="37"/>
      <c r="N113" s="644"/>
      <c r="O113" s="919"/>
      <c r="P113" s="920"/>
    </row>
    <row r="114" spans="2:17" ht="14.1" customHeight="1" x14ac:dyDescent="0.25">
      <c r="B114" s="1118"/>
      <c r="C114" s="645" t="s">
        <v>461</v>
      </c>
      <c r="D114" s="47"/>
      <c r="E114" s="6"/>
      <c r="F114" s="6"/>
      <c r="G114" s="1138"/>
      <c r="H114" s="521">
        <v>2.4</v>
      </c>
      <c r="I114" s="1138"/>
      <c r="J114" s="521">
        <v>2.4</v>
      </c>
      <c r="K114" s="153"/>
      <c r="L114" s="486"/>
      <c r="M114" s="899"/>
      <c r="N114" s="900"/>
      <c r="O114" s="919"/>
      <c r="P114" s="920"/>
    </row>
    <row r="115" spans="2:17" ht="6" customHeight="1" x14ac:dyDescent="0.25">
      <c r="B115" s="1118"/>
      <c r="C115" s="645"/>
      <c r="D115" s="47"/>
      <c r="E115" s="6"/>
      <c r="F115" s="6"/>
      <c r="G115" s="1138"/>
      <c r="H115" s="223"/>
      <c r="I115" s="1138"/>
      <c r="J115" s="223"/>
      <c r="K115" s="153"/>
      <c r="L115" s="486"/>
      <c r="M115" s="37"/>
      <c r="N115" s="644"/>
      <c r="O115" s="919"/>
      <c r="P115" s="920"/>
    </row>
    <row r="116" spans="2:17" ht="14.1" customHeight="1" x14ac:dyDescent="0.25">
      <c r="B116" s="1118"/>
      <c r="C116" s="645" t="s">
        <v>462</v>
      </c>
      <c r="D116" s="47"/>
      <c r="E116" s="6"/>
      <c r="F116" s="6"/>
      <c r="G116" s="1138"/>
      <c r="H116" s="521">
        <v>2.4</v>
      </c>
      <c r="I116" s="1138"/>
      <c r="J116" s="521">
        <v>2.4</v>
      </c>
      <c r="K116" s="153"/>
      <c r="L116" s="486"/>
      <c r="M116" s="37"/>
      <c r="N116" s="644"/>
      <c r="O116" s="919"/>
      <c r="P116" s="920"/>
    </row>
    <row r="117" spans="2:17" ht="6" customHeight="1" x14ac:dyDescent="0.25">
      <c r="B117" s="1118"/>
      <c r="C117" s="628"/>
      <c r="D117" s="47"/>
      <c r="E117" s="6"/>
      <c r="F117" s="161"/>
      <c r="G117" s="1138"/>
      <c r="H117" s="223"/>
      <c r="I117" s="161"/>
      <c r="J117" s="214"/>
      <c r="K117" s="153"/>
      <c r="L117" s="486"/>
      <c r="M117" s="37"/>
      <c r="N117" s="644"/>
      <c r="O117" s="919"/>
      <c r="P117" s="920"/>
    </row>
    <row r="118" spans="2:17" ht="14.1" customHeight="1" x14ac:dyDescent="0.25">
      <c r="B118" s="1118"/>
      <c r="C118" s="645" t="s">
        <v>463</v>
      </c>
      <c r="D118" s="47"/>
      <c r="E118" s="6"/>
      <c r="F118" s="6"/>
      <c r="G118" s="1138"/>
      <c r="H118" s="521">
        <v>2.4</v>
      </c>
      <c r="I118" s="161"/>
      <c r="J118" s="214"/>
      <c r="K118" s="153"/>
      <c r="L118" s="486"/>
      <c r="M118" s="37"/>
      <c r="N118" s="644"/>
      <c r="O118" s="919"/>
      <c r="P118" s="920"/>
    </row>
    <row r="119" spans="2:17" ht="6" customHeight="1" x14ac:dyDescent="0.25">
      <c r="B119" s="1118"/>
      <c r="C119" s="645"/>
      <c r="D119" s="47"/>
      <c r="E119" s="6"/>
      <c r="F119" s="161"/>
      <c r="G119" s="162"/>
      <c r="H119" s="420"/>
      <c r="I119" s="657"/>
      <c r="J119" s="214"/>
      <c r="K119" s="153"/>
      <c r="L119" s="486"/>
      <c r="M119" s="37"/>
      <c r="N119" s="644"/>
      <c r="O119" s="919"/>
      <c r="P119" s="920"/>
    </row>
    <row r="120" spans="2:17" ht="15" customHeight="1" x14ac:dyDescent="0.25">
      <c r="B120" s="1118"/>
      <c r="C120" s="628" t="s">
        <v>339</v>
      </c>
      <c r="D120" s="47"/>
      <c r="E120" s="47"/>
      <c r="F120" s="161"/>
      <c r="G120" s="167"/>
      <c r="H120" s="464">
        <f>ROUNDUP(IF(VAR&gt;0,(IF(H68&gt;0,H68/3,0)+IF(H70&gt;0,H70/3,0)+IF(H72&gt;0,H72/1.2,0)+IF(H74&gt;0,H74/1.2,0)+IF(H76&gt;0,H76/3)+IF(H78&gt;0,H78/3,0)+IF(H80&gt;0,H80/1.2,0)+IF(H82&gt;0,H82/1.2,0)+IF(H86&gt;0,H86/3,0)+IF(H88&gt;0,H88/3,0)+IF(H90&gt;0,H90/1.2,0)+IF(H92&gt;0,H92/1.2,0)+IF(H94&gt;0,H94/3,0)+IF(H96&gt;0,H96/3,0)+IF(H98&gt;0,H98/1.2,0)+IF(H100&gt;0,H100/1.2,0))/(VAR*K10),0),0)</f>
        <v>11</v>
      </c>
      <c r="I120" s="657"/>
      <c r="J120" s="214"/>
      <c r="K120" s="153"/>
      <c r="L120" s="486"/>
      <c r="M120" s="625"/>
      <c r="N120" s="644"/>
      <c r="O120" s="631"/>
      <c r="P120" s="632"/>
      <c r="Q120" s="11"/>
    </row>
    <row r="121" spans="2:17" ht="6" customHeight="1" x14ac:dyDescent="0.25">
      <c r="B121" s="1118"/>
      <c r="C121" s="645"/>
      <c r="D121" s="47"/>
      <c r="E121" s="6"/>
      <c r="F121" s="161"/>
      <c r="G121" s="162"/>
      <c r="H121" s="420"/>
      <c r="I121" s="657"/>
      <c r="J121" s="214"/>
      <c r="K121" s="153"/>
      <c r="L121" s="486"/>
      <c r="M121" s="37"/>
      <c r="N121" s="644"/>
      <c r="O121" s="919"/>
      <c r="P121" s="920"/>
    </row>
    <row r="122" spans="2:17" ht="14.1" customHeight="1" x14ac:dyDescent="0.25">
      <c r="B122" s="1118"/>
      <c r="C122" s="628" t="s">
        <v>467</v>
      </c>
      <c r="D122" s="47"/>
      <c r="E122" s="47"/>
      <c r="F122" s="161"/>
      <c r="G122" s="162"/>
      <c r="H122" s="464">
        <v>2</v>
      </c>
      <c r="I122" s="657"/>
      <c r="J122" s="214"/>
      <c r="K122" s="153"/>
      <c r="L122" s="486"/>
      <c r="M122" s="899">
        <v>0</v>
      </c>
      <c r="N122" s="900"/>
      <c r="O122" s="919"/>
      <c r="P122" s="920"/>
      <c r="Q122" s="233">
        <f>IF(M122=0,L122,M122)</f>
        <v>0</v>
      </c>
    </row>
    <row r="123" spans="2:17" ht="6" customHeight="1" x14ac:dyDescent="0.25">
      <c r="B123" s="1118"/>
      <c r="C123" s="645"/>
      <c r="D123" s="47"/>
      <c r="E123" s="6"/>
      <c r="F123" s="161"/>
      <c r="G123" s="162"/>
      <c r="H123" s="420"/>
      <c r="I123" s="657"/>
      <c r="J123" s="214"/>
      <c r="K123" s="153"/>
      <c r="L123" s="486"/>
      <c r="M123" s="37"/>
      <c r="N123" s="644"/>
      <c r="O123" s="919"/>
      <c r="P123" s="920"/>
    </row>
    <row r="124" spans="2:17" ht="15" customHeight="1" x14ac:dyDescent="0.25">
      <c r="B124" s="1118"/>
      <c r="C124" s="628" t="s">
        <v>174</v>
      </c>
      <c r="D124" s="47"/>
      <c r="E124" s="47"/>
      <c r="F124" s="161"/>
      <c r="G124" s="167"/>
      <c r="H124" s="417">
        <v>0</v>
      </c>
      <c r="I124" s="657"/>
      <c r="J124" s="214"/>
      <c r="K124" s="153"/>
      <c r="L124" s="486"/>
      <c r="M124" s="899">
        <v>0</v>
      </c>
      <c r="N124" s="900"/>
      <c r="O124" s="919"/>
      <c r="P124" s="920"/>
      <c r="Q124" s="233">
        <f>IF(M124=0,L124,M124)</f>
        <v>0</v>
      </c>
    </row>
    <row r="125" spans="2:17" ht="6" customHeight="1" thickBot="1" x14ac:dyDescent="0.3">
      <c r="B125" s="1118"/>
      <c r="C125" s="628"/>
      <c r="D125" s="47"/>
      <c r="E125" s="6"/>
      <c r="F125" s="497"/>
      <c r="G125" s="498"/>
      <c r="H125" s="223"/>
      <c r="I125" s="161"/>
      <c r="J125" s="214"/>
      <c r="K125" s="153"/>
      <c r="L125" s="486"/>
      <c r="M125" s="37"/>
      <c r="N125" s="644"/>
      <c r="O125" s="631"/>
      <c r="P125" s="632"/>
    </row>
    <row r="126" spans="2:17" ht="14.1" customHeight="1" x14ac:dyDescent="0.25">
      <c r="B126" s="1118"/>
      <c r="C126" s="494" t="s">
        <v>48</v>
      </c>
      <c r="D126" s="495"/>
      <c r="E126" s="496"/>
      <c r="F126" s="161"/>
      <c r="G126" s="161"/>
      <c r="H126" s="499">
        <v>0</v>
      </c>
      <c r="I126" s="500"/>
      <c r="J126" s="501">
        <v>0</v>
      </c>
      <c r="K126" s="502" t="s">
        <v>52</v>
      </c>
      <c r="L126" s="503">
        <v>5</v>
      </c>
      <c r="M126" s="1140"/>
      <c r="N126" s="1141"/>
      <c r="O126" s="1147">
        <f>IF(H126&gt;0,ROUND((H126/$H$59)+0.495,1),0)</f>
        <v>0</v>
      </c>
      <c r="P126" s="1148"/>
      <c r="Q126" s="233">
        <f>IF(M126=0,L126,M126)</f>
        <v>5</v>
      </c>
    </row>
    <row r="127" spans="2:17" ht="6" customHeight="1" x14ac:dyDescent="0.25">
      <c r="B127" s="1118"/>
      <c r="C127" s="628"/>
      <c r="D127" s="47"/>
      <c r="E127" s="6"/>
      <c r="F127" s="6"/>
      <c r="G127" s="161"/>
      <c r="H127" s="223"/>
      <c r="I127" s="161"/>
      <c r="J127" s="214"/>
      <c r="K127" s="153"/>
      <c r="L127" s="486"/>
      <c r="M127" s="37"/>
      <c r="N127" s="644"/>
      <c r="O127" s="919"/>
      <c r="P127" s="920"/>
    </row>
    <row r="128" spans="2:17" ht="14.1" customHeight="1" x14ac:dyDescent="0.25">
      <c r="B128" s="1118"/>
      <c r="C128" s="339" t="s">
        <v>166</v>
      </c>
      <c r="D128" s="47"/>
      <c r="E128" s="166"/>
      <c r="F128" s="161"/>
      <c r="G128" s="167"/>
      <c r="H128" s="417">
        <v>0</v>
      </c>
      <c r="I128" s="213" t="s">
        <v>228</v>
      </c>
      <c r="J128" s="480">
        <v>0</v>
      </c>
      <c r="K128" s="153" t="s">
        <v>438</v>
      </c>
      <c r="L128" s="486">
        <v>5</v>
      </c>
      <c r="M128" s="625"/>
      <c r="N128" s="644"/>
      <c r="O128" s="923">
        <f>IF(H128&gt;0,ROUND((H128/$H$59)+0.495,1),0)</f>
        <v>0</v>
      </c>
      <c r="P128" s="924"/>
      <c r="Q128" s="233">
        <f>IF(M128=0,L128,M128)</f>
        <v>5</v>
      </c>
    </row>
    <row r="129" spans="2:17" ht="5.25" customHeight="1" x14ac:dyDescent="0.25">
      <c r="B129" s="1118"/>
      <c r="C129" s="645"/>
      <c r="D129" s="47"/>
      <c r="E129" s="6"/>
      <c r="F129" s="161"/>
      <c r="G129" s="164"/>
      <c r="H129" s="223"/>
      <c r="I129" s="657"/>
      <c r="J129" s="657"/>
      <c r="K129" s="153"/>
      <c r="L129" s="486"/>
      <c r="M129" s="37"/>
      <c r="N129" s="644"/>
      <c r="O129" s="919"/>
      <c r="P129" s="920"/>
    </row>
    <row r="130" spans="2:17" ht="15.75" customHeight="1" x14ac:dyDescent="0.25">
      <c r="B130" s="1118"/>
      <c r="C130" s="628" t="s">
        <v>465</v>
      </c>
      <c r="D130" s="47"/>
      <c r="E130" s="47"/>
      <c r="F130" s="161"/>
      <c r="G130" s="162"/>
      <c r="H130" s="464">
        <v>2</v>
      </c>
      <c r="I130" s="657"/>
      <c r="J130" s="657"/>
      <c r="K130" s="153" t="s">
        <v>437</v>
      </c>
      <c r="L130" s="486">
        <v>4</v>
      </c>
      <c r="M130" s="899">
        <v>0</v>
      </c>
      <c r="N130" s="900"/>
      <c r="O130" s="919"/>
      <c r="P130" s="920"/>
      <c r="Q130" s="233">
        <f>IF(M130=0,L130,M130)</f>
        <v>4</v>
      </c>
    </row>
    <row r="131" spans="2:17" ht="6" customHeight="1" x14ac:dyDescent="0.25">
      <c r="B131" s="1118"/>
      <c r="C131" s="628"/>
      <c r="D131" s="47"/>
      <c r="E131" s="6"/>
      <c r="F131" s="161"/>
      <c r="G131" s="164"/>
      <c r="H131" s="223"/>
      <c r="I131" s="657"/>
      <c r="J131" s="657"/>
      <c r="K131" s="153"/>
      <c r="L131" s="486"/>
      <c r="M131" s="37"/>
      <c r="N131" s="644"/>
      <c r="O131" s="631"/>
      <c r="P131" s="632"/>
    </row>
    <row r="132" spans="2:17" ht="15.75" customHeight="1" x14ac:dyDescent="0.25">
      <c r="B132" s="1118"/>
      <c r="C132" s="628" t="s">
        <v>466</v>
      </c>
      <c r="D132" s="47"/>
      <c r="E132" s="47"/>
      <c r="F132" s="161"/>
      <c r="G132" s="162"/>
      <c r="H132" s="464">
        <v>1</v>
      </c>
      <c r="I132" s="646"/>
      <c r="J132" s="657"/>
      <c r="K132" s="153"/>
      <c r="L132" s="486"/>
      <c r="M132" s="625"/>
      <c r="N132" s="644"/>
      <c r="O132" s="631"/>
      <c r="P132" s="632"/>
      <c r="Q132" s="11"/>
    </row>
    <row r="133" spans="2:17" ht="6" customHeight="1" x14ac:dyDescent="0.25">
      <c r="B133" s="1118"/>
      <c r="C133" s="628"/>
      <c r="D133" s="47"/>
      <c r="E133" s="6"/>
      <c r="F133" s="161"/>
      <c r="G133" s="164"/>
      <c r="H133" s="223"/>
      <c r="I133" s="657"/>
      <c r="J133" s="657"/>
      <c r="K133" s="153"/>
      <c r="L133" s="486"/>
      <c r="M133" s="37"/>
      <c r="N133" s="644"/>
      <c r="O133" s="631"/>
      <c r="P133" s="632"/>
    </row>
    <row r="134" spans="2:17" ht="14.1" customHeight="1" x14ac:dyDescent="0.25">
      <c r="B134" s="1118"/>
      <c r="C134" s="339" t="s">
        <v>60</v>
      </c>
      <c r="D134" s="168"/>
      <c r="E134" s="168"/>
      <c r="F134" s="161"/>
      <c r="G134" s="167"/>
      <c r="H134" s="417">
        <v>0</v>
      </c>
      <c r="I134" s="413">
        <v>0</v>
      </c>
      <c r="J134" s="657"/>
      <c r="K134" s="153" t="s">
        <v>52</v>
      </c>
      <c r="L134" s="486">
        <v>3</v>
      </c>
      <c r="M134" s="899">
        <v>0</v>
      </c>
      <c r="N134" s="900"/>
      <c r="O134" s="1136">
        <f>IF(H134&gt;0,ROUND((H134/$H$59)+0.495,1),0)</f>
        <v>0</v>
      </c>
      <c r="P134" s="1137"/>
      <c r="Q134" s="233">
        <f>IF(M134=0,L134,M134)</f>
        <v>3</v>
      </c>
    </row>
    <row r="135" spans="2:17" ht="6" customHeight="1" thickBot="1" x14ac:dyDescent="0.3">
      <c r="B135" s="1119"/>
      <c r="C135" s="645"/>
      <c r="D135" s="47"/>
      <c r="E135" s="6"/>
      <c r="F135" s="161"/>
      <c r="G135" s="164"/>
      <c r="H135" s="223"/>
      <c r="I135" s="164"/>
      <c r="J135" s="164"/>
      <c r="K135" s="153"/>
      <c r="L135" s="486"/>
      <c r="M135" s="905"/>
      <c r="N135" s="906"/>
      <c r="O135" s="631"/>
      <c r="P135" s="632"/>
    </row>
    <row r="136" spans="2:17" ht="14.1" customHeight="1" x14ac:dyDescent="0.25">
      <c r="B136" s="893" t="s">
        <v>177</v>
      </c>
      <c r="C136" s="202" t="s">
        <v>168</v>
      </c>
      <c r="D136" s="169"/>
      <c r="E136" s="170"/>
      <c r="F136" s="171"/>
      <c r="G136" s="172"/>
      <c r="H136" s="418">
        <v>0</v>
      </c>
      <c r="I136" s="322"/>
      <c r="J136" s="322"/>
      <c r="K136" s="473" t="s">
        <v>47</v>
      </c>
      <c r="L136" s="101">
        <v>3</v>
      </c>
      <c r="M136" s="1132">
        <v>0</v>
      </c>
      <c r="N136" s="1133"/>
      <c r="O136" s="1134">
        <f>IF(H136&gt;0,ROUND((H136/$H$59)+0.495,1),0)</f>
        <v>0</v>
      </c>
      <c r="P136" s="1135"/>
      <c r="Q136" s="233">
        <f>IF(M136=0,L136,M136)</f>
        <v>3</v>
      </c>
    </row>
    <row r="137" spans="2:17" ht="6" customHeight="1" x14ac:dyDescent="0.25">
      <c r="B137" s="894"/>
      <c r="C137" s="339"/>
      <c r="D137" s="47"/>
      <c r="E137" s="166"/>
      <c r="F137" s="161"/>
      <c r="G137" s="161"/>
      <c r="H137" s="211"/>
      <c r="I137" s="161"/>
      <c r="J137" s="214"/>
      <c r="K137" s="153"/>
      <c r="L137" s="486"/>
      <c r="M137" s="625"/>
      <c r="N137" s="644"/>
      <c r="O137" s="919"/>
      <c r="P137" s="1131"/>
    </row>
    <row r="138" spans="2:17" ht="14.1" customHeight="1" x14ac:dyDescent="0.25">
      <c r="B138" s="894"/>
      <c r="C138" s="339" t="s">
        <v>167</v>
      </c>
      <c r="D138" s="47"/>
      <c r="E138" s="166"/>
      <c r="F138" s="161"/>
      <c r="G138" s="167"/>
      <c r="H138" s="417">
        <v>0</v>
      </c>
      <c r="I138" s="213"/>
      <c r="J138" s="214"/>
      <c r="K138" s="153"/>
      <c r="L138" s="486"/>
      <c r="M138" s="625"/>
      <c r="N138" s="644"/>
      <c r="O138" s="923">
        <f>IF(H138&gt;0,ROUND((H138/$H$59)+0.495,1),0)</f>
        <v>0</v>
      </c>
      <c r="P138" s="924"/>
    </row>
    <row r="139" spans="2:17" ht="6" customHeight="1" x14ac:dyDescent="0.25">
      <c r="B139" s="894"/>
      <c r="C139" s="628"/>
      <c r="D139" s="47"/>
      <c r="E139" s="6"/>
      <c r="F139" s="161"/>
      <c r="G139" s="164"/>
      <c r="H139" s="223"/>
      <c r="I139" s="657"/>
      <c r="J139" s="214"/>
      <c r="K139" s="153"/>
      <c r="L139" s="486"/>
      <c r="M139" s="37"/>
      <c r="N139" s="644"/>
      <c r="O139" s="631"/>
      <c r="P139" s="637"/>
    </row>
    <row r="140" spans="2:17" ht="14.1" customHeight="1" x14ac:dyDescent="0.25">
      <c r="B140" s="894"/>
      <c r="C140" s="339" t="s">
        <v>165</v>
      </c>
      <c r="D140" s="47"/>
      <c r="E140" s="166"/>
      <c r="F140" s="161"/>
      <c r="G140" s="167"/>
      <c r="H140" s="417">
        <v>0</v>
      </c>
      <c r="I140" s="213" t="s">
        <v>228</v>
      </c>
      <c r="J140" s="480">
        <v>0</v>
      </c>
      <c r="K140" s="153"/>
      <c r="L140" s="636"/>
      <c r="M140" s="899">
        <v>0</v>
      </c>
      <c r="N140" s="900"/>
      <c r="O140" s="923">
        <f>IF(H140&gt;0,ROUND((H140/$H$59)+0.495,1),0)</f>
        <v>0</v>
      </c>
      <c r="P140" s="924"/>
      <c r="Q140" s="233">
        <f>IF(M140=0,L140,M140)</f>
        <v>0</v>
      </c>
    </row>
    <row r="141" spans="2:17" ht="6" customHeight="1" x14ac:dyDescent="0.25">
      <c r="B141" s="894"/>
      <c r="C141" s="628"/>
      <c r="D141" s="47"/>
      <c r="E141" s="6"/>
      <c r="F141" s="161"/>
      <c r="G141" s="164"/>
      <c r="H141" s="223"/>
      <c r="I141" s="657"/>
      <c r="J141" s="214"/>
      <c r="K141" s="153"/>
      <c r="L141" s="486"/>
      <c r="M141" s="37"/>
      <c r="N141" s="644"/>
      <c r="O141" s="631"/>
      <c r="P141" s="637"/>
    </row>
    <row r="142" spans="2:17" ht="11.25" customHeight="1" thickBot="1" x14ac:dyDescent="0.3">
      <c r="B142" s="895"/>
      <c r="C142" s="203" t="s">
        <v>61</v>
      </c>
      <c r="D142" s="173"/>
      <c r="E142" s="173"/>
      <c r="F142" s="174"/>
      <c r="G142" s="175"/>
      <c r="H142" s="419">
        <v>0</v>
      </c>
      <c r="I142" s="176"/>
      <c r="J142" s="481"/>
      <c r="K142" s="153" t="s">
        <v>47</v>
      </c>
      <c r="L142" s="102">
        <v>2.5</v>
      </c>
      <c r="M142" s="1128">
        <v>0</v>
      </c>
      <c r="N142" s="1129"/>
      <c r="O142" s="923">
        <f>IF(H142&gt;0,ROUND((H142/$H$59)+0.495,1),0)</f>
        <v>0</v>
      </c>
      <c r="P142" s="924"/>
      <c r="Q142" s="233">
        <f>IF(M142=0,L142,M142)</f>
        <v>2.5</v>
      </c>
    </row>
    <row r="143" spans="2:17" ht="14.1" customHeight="1" x14ac:dyDescent="0.25">
      <c r="B143" s="1120" t="s">
        <v>164</v>
      </c>
      <c r="C143" s="649" t="s">
        <v>331</v>
      </c>
      <c r="D143" s="177"/>
      <c r="E143" s="54"/>
      <c r="F143" s="178"/>
      <c r="G143" s="179"/>
      <c r="H143" s="421">
        <v>0</v>
      </c>
      <c r="I143" s="375"/>
      <c r="J143" s="375"/>
      <c r="K143" s="152" t="s">
        <v>47</v>
      </c>
      <c r="L143" s="544">
        <v>3</v>
      </c>
      <c r="M143" s="925">
        <v>0</v>
      </c>
      <c r="N143" s="1123"/>
      <c r="O143" s="1100">
        <f>IF(H143&gt;0,ROUND((H143/$H$59)+0.495,1),0)</f>
        <v>0</v>
      </c>
      <c r="P143" s="1101"/>
      <c r="Q143" s="546">
        <f>IF(M143=0,L143,M143)</f>
        <v>3</v>
      </c>
    </row>
    <row r="144" spans="2:17" ht="6" customHeight="1" x14ac:dyDescent="0.25">
      <c r="B144" s="1121"/>
      <c r="C144" s="628"/>
      <c r="D144" s="47"/>
      <c r="E144" s="6"/>
      <c r="F144" s="161"/>
      <c r="G144" s="164"/>
      <c r="H144" s="223"/>
      <c r="I144" s="657"/>
      <c r="J144" s="214"/>
      <c r="K144" s="153"/>
      <c r="L144" s="545"/>
      <c r="M144" s="37"/>
      <c r="N144" s="626"/>
      <c r="O144" s="919"/>
      <c r="P144" s="920"/>
    </row>
    <row r="145" spans="2:17" ht="14.1" customHeight="1" x14ac:dyDescent="0.25">
      <c r="B145" s="1121"/>
      <c r="C145" s="339" t="s">
        <v>53</v>
      </c>
      <c r="D145" s="168"/>
      <c r="E145" s="168"/>
      <c r="F145" s="161"/>
      <c r="G145" s="167"/>
      <c r="H145" s="417">
        <v>0</v>
      </c>
      <c r="I145" s="657"/>
      <c r="J145" s="214"/>
      <c r="K145" s="153" t="s">
        <v>47</v>
      </c>
      <c r="L145" s="545">
        <v>3</v>
      </c>
      <c r="M145" s="899">
        <v>0</v>
      </c>
      <c r="N145" s="900"/>
      <c r="O145" s="923">
        <f>IF(H145&gt;0,ROUND((H145/$H$59)+0.495,1),0)</f>
        <v>0</v>
      </c>
      <c r="P145" s="924"/>
      <c r="Q145" s="546">
        <f>IF(M145=0,L145,M145)</f>
        <v>3</v>
      </c>
    </row>
    <row r="146" spans="2:17" ht="6" customHeight="1" x14ac:dyDescent="0.25">
      <c r="B146" s="1121"/>
      <c r="C146" s="628"/>
      <c r="D146" s="47"/>
      <c r="E146" s="6"/>
      <c r="F146" s="161"/>
      <c r="G146" s="164"/>
      <c r="H146" s="223"/>
      <c r="I146" s="657"/>
      <c r="J146" s="214"/>
      <c r="K146" s="153"/>
      <c r="L146" s="545"/>
      <c r="M146" s="901"/>
      <c r="N146" s="902"/>
      <c r="O146" s="919"/>
      <c r="P146" s="920"/>
    </row>
    <row r="147" spans="2:17" ht="14.1" customHeight="1" x14ac:dyDescent="0.25">
      <c r="B147" s="1121"/>
      <c r="C147" s="339" t="s">
        <v>51</v>
      </c>
      <c r="D147" s="168"/>
      <c r="E147" s="166"/>
      <c r="F147" s="161"/>
      <c r="G147" s="167"/>
      <c r="H147" s="417">
        <v>0</v>
      </c>
      <c r="I147" s="416">
        <v>0</v>
      </c>
      <c r="J147" s="214"/>
      <c r="K147" s="153" t="s">
        <v>52</v>
      </c>
      <c r="L147" s="545">
        <v>3</v>
      </c>
      <c r="M147" s="901"/>
      <c r="N147" s="902"/>
      <c r="O147" s="923">
        <f>IF(H147&gt;0,ROUND((H147/$H$59)+0.495,1),0)</f>
        <v>0</v>
      </c>
      <c r="P147" s="924"/>
      <c r="Q147" s="546">
        <f>IF(M147=0,L147,M147)</f>
        <v>3</v>
      </c>
    </row>
    <row r="148" spans="2:17" ht="6" customHeight="1" x14ac:dyDescent="0.25">
      <c r="B148" s="1121"/>
      <c r="C148" s="628"/>
      <c r="D148" s="47"/>
      <c r="E148" s="6"/>
      <c r="F148" s="161"/>
      <c r="G148" s="164"/>
      <c r="H148" s="223"/>
      <c r="I148" s="657"/>
      <c r="J148" s="214"/>
      <c r="K148" s="153"/>
      <c r="L148" s="545"/>
      <c r="M148" s="901"/>
      <c r="N148" s="902"/>
      <c r="O148" s="923">
        <f t="shared" ref="O148:O172" si="2">IF(H148&gt;0,ROUND((H148/$H$59)+0.495,1),0)</f>
        <v>0</v>
      </c>
      <c r="P148" s="924"/>
    </row>
    <row r="149" spans="2:17" ht="14.1" customHeight="1" thickBot="1" x14ac:dyDescent="0.3">
      <c r="B149" s="1121"/>
      <c r="C149" s="339" t="s">
        <v>54</v>
      </c>
      <c r="D149" s="6"/>
      <c r="E149" s="661"/>
      <c r="F149" s="161"/>
      <c r="G149" s="164"/>
      <c r="H149" s="223"/>
      <c r="I149" s="657"/>
      <c r="J149" s="214"/>
      <c r="K149" s="543"/>
      <c r="L149" s="100"/>
      <c r="M149" s="905"/>
      <c r="N149" s="906"/>
      <c r="O149" s="905"/>
      <c r="P149" s="906"/>
    </row>
    <row r="150" spans="2:17" ht="14.1" customHeight="1" x14ac:dyDescent="0.25">
      <c r="B150" s="1121"/>
      <c r="C150" s="163"/>
      <c r="D150" s="218" t="s">
        <v>169</v>
      </c>
      <c r="E150" s="219"/>
      <c r="F150" s="220"/>
      <c r="G150" s="221"/>
      <c r="H150" s="422">
        <v>800</v>
      </c>
      <c r="I150" s="217" t="s">
        <v>55</v>
      </c>
      <c r="J150" s="469">
        <v>20</v>
      </c>
      <c r="K150" s="153" t="s">
        <v>43</v>
      </c>
      <c r="L150" s="636">
        <v>0.55000000000000004</v>
      </c>
      <c r="M150" s="901"/>
      <c r="N150" s="902"/>
      <c r="O150" s="937">
        <f>IF(H150&gt;0,ROUND((H150/$H$59)+0.495,1),0)</f>
        <v>24.7</v>
      </c>
      <c r="P150" s="938"/>
      <c r="Q150" s="546">
        <f>IF(M150=0,L150,M150)</f>
        <v>0.55000000000000004</v>
      </c>
    </row>
    <row r="151" spans="2:17" ht="6" customHeight="1" x14ac:dyDescent="0.25">
      <c r="B151" s="1121"/>
      <c r="C151" s="163"/>
      <c r="D151" s="206"/>
      <c r="E151" s="222"/>
      <c r="F151" s="211"/>
      <c r="G151" s="223"/>
      <c r="H151" s="223"/>
      <c r="I151" s="657"/>
      <c r="J151" s="214"/>
      <c r="K151" s="153"/>
      <c r="L151" s="545"/>
      <c r="M151" s="901"/>
      <c r="N151" s="902"/>
      <c r="O151" s="923"/>
      <c r="P151" s="924"/>
    </row>
    <row r="152" spans="2:17" ht="14.1" customHeight="1" x14ac:dyDescent="0.25">
      <c r="B152" s="1121"/>
      <c r="C152" s="48"/>
      <c r="D152" s="209"/>
      <c r="E152" s="646" t="s">
        <v>176</v>
      </c>
      <c r="F152" s="211"/>
      <c r="G152" s="224"/>
      <c r="H152" s="482">
        <v>3</v>
      </c>
      <c r="I152" s="657"/>
      <c r="J152" s="214"/>
      <c r="K152" s="153"/>
      <c r="L152" s="545"/>
      <c r="M152" s="901"/>
      <c r="N152" s="902"/>
      <c r="O152" s="923"/>
      <c r="P152" s="924"/>
    </row>
    <row r="153" spans="2:17" ht="6" customHeight="1" thickBot="1" x14ac:dyDescent="0.3">
      <c r="B153" s="1121"/>
      <c r="C153" s="163"/>
      <c r="D153" s="206"/>
      <c r="E153" s="222"/>
      <c r="F153" s="211"/>
      <c r="G153" s="223"/>
      <c r="H153" s="223"/>
      <c r="I153" s="657"/>
      <c r="J153" s="214"/>
      <c r="K153" s="543"/>
      <c r="L153" s="100"/>
      <c r="M153" s="905"/>
      <c r="N153" s="906"/>
      <c r="O153" s="905"/>
      <c r="P153" s="906"/>
    </row>
    <row r="154" spans="2:17" ht="14.1" customHeight="1" x14ac:dyDescent="0.25">
      <c r="B154" s="1121"/>
      <c r="C154" s="160"/>
      <c r="D154" s="218" t="s">
        <v>62</v>
      </c>
      <c r="E154" s="225"/>
      <c r="F154" s="210"/>
      <c r="G154" s="221"/>
      <c r="H154" s="422">
        <v>0</v>
      </c>
      <c r="I154" s="180"/>
      <c r="J154" s="210"/>
      <c r="K154" s="153" t="s">
        <v>43</v>
      </c>
      <c r="L154" s="636">
        <v>0.55000000000000004</v>
      </c>
      <c r="M154" s="901"/>
      <c r="N154" s="902"/>
      <c r="O154" s="937">
        <f>IF(H154&gt;0,ROUND((H154/$H$59)+0.495,1),0)</f>
        <v>0</v>
      </c>
      <c r="P154" s="938"/>
      <c r="Q154" s="546">
        <f>IF(M154=0,L154,M154)</f>
        <v>0.55000000000000004</v>
      </c>
    </row>
    <row r="155" spans="2:17" ht="6" customHeight="1" x14ac:dyDescent="0.25">
      <c r="B155" s="1121"/>
      <c r="C155" s="163"/>
      <c r="D155" s="206"/>
      <c r="E155" s="209"/>
      <c r="F155" s="211"/>
      <c r="G155" s="223"/>
      <c r="H155" s="223"/>
      <c r="I155" s="214"/>
      <c r="J155" s="214"/>
      <c r="K155" s="153"/>
      <c r="L155" s="545"/>
      <c r="M155" s="901"/>
      <c r="N155" s="902"/>
      <c r="O155" s="923"/>
      <c r="P155" s="924"/>
    </row>
    <row r="156" spans="2:17" ht="14.1" customHeight="1" x14ac:dyDescent="0.25">
      <c r="B156" s="1121"/>
      <c r="C156" s="160"/>
      <c r="D156" s="646"/>
      <c r="E156" s="105" t="s">
        <v>59</v>
      </c>
      <c r="F156" s="213" t="s">
        <v>170</v>
      </c>
      <c r="G156" s="226"/>
      <c r="H156" s="423">
        <v>0</v>
      </c>
      <c r="I156" s="213" t="s">
        <v>67</v>
      </c>
      <c r="J156" s="423">
        <v>0</v>
      </c>
      <c r="K156" s="153"/>
      <c r="L156" s="545"/>
      <c r="M156" s="901"/>
      <c r="N156" s="902"/>
      <c r="O156" s="923"/>
      <c r="P156" s="924"/>
    </row>
    <row r="157" spans="2:17" ht="6" customHeight="1" x14ac:dyDescent="0.25">
      <c r="B157" s="1121"/>
      <c r="C157" s="163"/>
      <c r="D157" s="206"/>
      <c r="E157" s="209"/>
      <c r="F157" s="211"/>
      <c r="G157" s="223"/>
      <c r="H157" s="223"/>
      <c r="I157" s="12"/>
      <c r="J157" s="214"/>
      <c r="K157" s="153"/>
      <c r="L157" s="545"/>
      <c r="M157" s="901"/>
      <c r="N157" s="902"/>
      <c r="O157" s="923"/>
      <c r="P157" s="924"/>
    </row>
    <row r="158" spans="2:17" ht="14.1" customHeight="1" x14ac:dyDescent="0.25">
      <c r="B158" s="1121"/>
      <c r="C158" s="163"/>
      <c r="D158" s="206"/>
      <c r="E158" s="105"/>
      <c r="F158" s="227"/>
      <c r="G158" s="228"/>
      <c r="H158" s="228"/>
      <c r="I158" s="213" t="s">
        <v>13</v>
      </c>
      <c r="J158" s="470">
        <v>0</v>
      </c>
      <c r="K158" s="153"/>
      <c r="L158" s="545"/>
      <c r="M158" s="901"/>
      <c r="N158" s="902"/>
      <c r="O158" s="923"/>
      <c r="P158" s="924"/>
    </row>
    <row r="159" spans="2:17" ht="6" customHeight="1" thickBot="1" x14ac:dyDescent="0.3">
      <c r="B159" s="1121"/>
      <c r="C159" s="163"/>
      <c r="D159" s="229"/>
      <c r="E159" s="209"/>
      <c r="F159" s="211"/>
      <c r="G159" s="223"/>
      <c r="H159" s="223"/>
      <c r="I159" s="12"/>
      <c r="J159" s="214"/>
      <c r="K159" s="543"/>
      <c r="L159" s="100"/>
      <c r="M159" s="905"/>
      <c r="N159" s="906"/>
      <c r="O159" s="905"/>
      <c r="P159" s="906"/>
    </row>
    <row r="160" spans="2:17" ht="14.1" customHeight="1" x14ac:dyDescent="0.25">
      <c r="B160" s="1121"/>
      <c r="C160" s="163"/>
      <c r="D160" s="218" t="s">
        <v>63</v>
      </c>
      <c r="E160" s="219"/>
      <c r="F160" s="220"/>
      <c r="G160" s="221"/>
      <c r="H160" s="422">
        <v>0</v>
      </c>
      <c r="I160" s="215"/>
      <c r="J160" s="215"/>
      <c r="K160" s="153" t="s">
        <v>43</v>
      </c>
      <c r="L160" s="636">
        <v>0.4</v>
      </c>
      <c r="M160" s="901"/>
      <c r="N160" s="902"/>
      <c r="O160" s="937">
        <f>IF(H160&gt;0,ROUND((H160/$H$59)+0.495,1),0)</f>
        <v>0</v>
      </c>
      <c r="P160" s="938"/>
      <c r="Q160" s="546">
        <f>IF(M160=0,L160,M160)</f>
        <v>0.4</v>
      </c>
    </row>
    <row r="161" spans="2:17" ht="6" customHeight="1" x14ac:dyDescent="0.25">
      <c r="B161" s="1121"/>
      <c r="C161" s="163"/>
      <c r="D161" s="206"/>
      <c r="E161" s="209"/>
      <c r="F161" s="211"/>
      <c r="G161" s="223"/>
      <c r="H161" s="223"/>
      <c r="I161" s="12"/>
      <c r="J161" s="214"/>
      <c r="K161" s="153"/>
      <c r="L161" s="545"/>
      <c r="M161" s="901"/>
      <c r="N161" s="902"/>
      <c r="O161" s="923"/>
      <c r="P161" s="924"/>
    </row>
    <row r="162" spans="2:17" ht="14.1" customHeight="1" x14ac:dyDescent="0.25">
      <c r="B162" s="1121"/>
      <c r="C162" s="163"/>
      <c r="D162" s="206"/>
      <c r="E162" s="105" t="s">
        <v>59</v>
      </c>
      <c r="F162" s="213" t="s">
        <v>170</v>
      </c>
      <c r="G162" s="226"/>
      <c r="H162" s="423">
        <v>0</v>
      </c>
      <c r="I162" s="213" t="s">
        <v>64</v>
      </c>
      <c r="J162" s="423">
        <v>0</v>
      </c>
      <c r="K162" s="153"/>
      <c r="L162" s="545"/>
      <c r="M162" s="901"/>
      <c r="N162" s="902"/>
      <c r="O162" s="923"/>
      <c r="P162" s="924"/>
    </row>
    <row r="163" spans="2:17" ht="6" customHeight="1" x14ac:dyDescent="0.25">
      <c r="B163" s="1121"/>
      <c r="C163" s="163"/>
      <c r="D163" s="206"/>
      <c r="E163" s="209"/>
      <c r="F163" s="211"/>
      <c r="G163" s="223"/>
      <c r="H163" s="223"/>
      <c r="I163" s="12"/>
      <c r="J163" s="214"/>
      <c r="K163" s="153"/>
      <c r="L163" s="545"/>
      <c r="M163" s="901"/>
      <c r="N163" s="902"/>
      <c r="O163" s="923"/>
      <c r="P163" s="924"/>
    </row>
    <row r="164" spans="2:17" ht="14.1" customHeight="1" x14ac:dyDescent="0.25">
      <c r="B164" s="1121"/>
      <c r="C164" s="48"/>
      <c r="D164" s="209"/>
      <c r="E164" s="646"/>
      <c r="F164" s="211"/>
      <c r="G164" s="230"/>
      <c r="H164" s="230"/>
      <c r="I164" s="213" t="s">
        <v>13</v>
      </c>
      <c r="J164" s="470">
        <v>0</v>
      </c>
      <c r="K164" s="153"/>
      <c r="L164" s="636"/>
      <c r="M164" s="901"/>
      <c r="N164" s="902"/>
      <c r="O164" s="923"/>
      <c r="P164" s="924"/>
    </row>
    <row r="165" spans="2:17" ht="6" customHeight="1" thickBot="1" x14ac:dyDescent="0.3">
      <c r="B165" s="1121"/>
      <c r="C165" s="163"/>
      <c r="D165" s="209"/>
      <c r="E165" s="209"/>
      <c r="F165" s="209"/>
      <c r="G165" s="209"/>
      <c r="H165" s="209"/>
      <c r="I165" s="209"/>
      <c r="J165" s="214"/>
      <c r="K165" s="543"/>
      <c r="L165" s="100"/>
      <c r="M165" s="905"/>
      <c r="N165" s="906"/>
      <c r="O165" s="905"/>
      <c r="P165" s="906"/>
    </row>
    <row r="166" spans="2:17" ht="14.1" customHeight="1" x14ac:dyDescent="0.25">
      <c r="B166" s="1121"/>
      <c r="C166" s="163"/>
      <c r="D166" s="218" t="s">
        <v>65</v>
      </c>
      <c r="E166" s="219"/>
      <c r="F166" s="220"/>
      <c r="G166" s="220"/>
      <c r="H166" s="422">
        <v>0</v>
      </c>
      <c r="I166" s="216" t="s">
        <v>55</v>
      </c>
      <c r="J166" s="469">
        <v>0</v>
      </c>
      <c r="K166" s="153" t="s">
        <v>43</v>
      </c>
      <c r="L166" s="636">
        <v>0.8</v>
      </c>
      <c r="M166" s="901"/>
      <c r="N166" s="902"/>
      <c r="O166" s="937">
        <f>IF(H166&gt;0,ROUND((H166/$H$59)+0.495,1),0)</f>
        <v>0</v>
      </c>
      <c r="P166" s="938"/>
      <c r="Q166" s="546">
        <f>IF(M166=0,L166,M166)</f>
        <v>0.8</v>
      </c>
    </row>
    <row r="167" spans="2:17" ht="6" customHeight="1" x14ac:dyDescent="0.25">
      <c r="B167" s="1121"/>
      <c r="C167" s="163"/>
      <c r="D167" s="6"/>
      <c r="E167" s="646"/>
      <c r="F167" s="211"/>
      <c r="G167" s="164"/>
      <c r="H167" s="223"/>
      <c r="I167" s="166"/>
      <c r="J167" s="214"/>
      <c r="K167" s="153"/>
      <c r="L167" s="636"/>
      <c r="M167" s="901"/>
      <c r="N167" s="902"/>
      <c r="O167" s="923"/>
      <c r="P167" s="924"/>
    </row>
    <row r="168" spans="2:17" ht="14.1" customHeight="1" x14ac:dyDescent="0.25">
      <c r="B168" s="1121"/>
      <c r="C168" s="163" t="s">
        <v>49</v>
      </c>
      <c r="D168" s="6"/>
      <c r="E168" s="646"/>
      <c r="F168" s="213" t="s">
        <v>13</v>
      </c>
      <c r="G168" s="167"/>
      <c r="H168" s="417">
        <v>0</v>
      </c>
      <c r="I168" s="657"/>
      <c r="J168" s="214"/>
      <c r="K168" s="153"/>
      <c r="L168" s="636"/>
      <c r="M168" s="901"/>
      <c r="N168" s="902"/>
      <c r="O168" s="923"/>
      <c r="P168" s="924"/>
    </row>
    <row r="169" spans="2:17" ht="6" customHeight="1" thickBot="1" x14ac:dyDescent="0.3">
      <c r="B169" s="1121"/>
      <c r="C169" s="163"/>
      <c r="D169" s="100"/>
      <c r="E169" s="100"/>
      <c r="F169" s="100"/>
      <c r="G169" s="100"/>
      <c r="H169" s="100"/>
      <c r="I169" s="100"/>
      <c r="J169" s="100"/>
      <c r="K169" s="543"/>
      <c r="L169" s="100"/>
      <c r="M169" s="905"/>
      <c r="N169" s="906"/>
      <c r="O169" s="905"/>
      <c r="P169" s="906"/>
    </row>
    <row r="170" spans="2:17" ht="14.1" customHeight="1" x14ac:dyDescent="0.25">
      <c r="B170" s="1121"/>
      <c r="C170" s="628" t="s">
        <v>171</v>
      </c>
      <c r="D170" s="220"/>
      <c r="E170" s="220"/>
      <c r="F170" s="220"/>
      <c r="G170" s="220"/>
      <c r="H170" s="576" t="str">
        <f>K16</f>
        <v>Non</v>
      </c>
      <c r="I170" s="220"/>
      <c r="J170" s="220"/>
      <c r="K170" s="153"/>
      <c r="L170" s="636"/>
      <c r="M170" s="901"/>
      <c r="N170" s="902"/>
      <c r="O170" s="923"/>
      <c r="P170" s="924"/>
    </row>
    <row r="171" spans="2:17" ht="6" customHeight="1" x14ac:dyDescent="0.25">
      <c r="B171" s="1121"/>
      <c r="C171" s="628"/>
      <c r="D171" s="206"/>
      <c r="E171" s="209"/>
      <c r="F171" s="211"/>
      <c r="G171" s="164"/>
      <c r="H171" s="223"/>
      <c r="I171" s="657"/>
      <c r="J171" s="214"/>
      <c r="K171" s="153"/>
      <c r="L171" s="636"/>
      <c r="M171" s="901"/>
      <c r="N171" s="902"/>
      <c r="O171" s="923">
        <f t="shared" si="2"/>
        <v>0</v>
      </c>
      <c r="P171" s="924"/>
    </row>
    <row r="172" spans="2:17" ht="14.1" customHeight="1" x14ac:dyDescent="0.25">
      <c r="B172" s="1121"/>
      <c r="C172" s="971" t="s">
        <v>173</v>
      </c>
      <c r="D172" s="972"/>
      <c r="E172" s="972"/>
      <c r="F172" s="972"/>
      <c r="G172" s="167"/>
      <c r="H172" s="417">
        <v>0</v>
      </c>
      <c r="I172" s="648"/>
      <c r="J172" s="214"/>
      <c r="K172" s="153" t="s">
        <v>47</v>
      </c>
      <c r="L172" s="636">
        <v>2</v>
      </c>
      <c r="M172" s="899">
        <v>0</v>
      </c>
      <c r="N172" s="900"/>
      <c r="O172" s="923">
        <f t="shared" si="2"/>
        <v>0</v>
      </c>
      <c r="P172" s="924"/>
      <c r="Q172" s="546">
        <f>IF(M172=0,L172,M172)</f>
        <v>2</v>
      </c>
    </row>
    <row r="173" spans="2:17" ht="6" customHeight="1" x14ac:dyDescent="0.25">
      <c r="B173" s="1121"/>
      <c r="C173" s="628"/>
      <c r="D173" s="206"/>
      <c r="E173" s="209"/>
      <c r="F173" s="211"/>
      <c r="G173" s="164"/>
      <c r="H173" s="223"/>
      <c r="I173" s="657"/>
      <c r="J173" s="214"/>
      <c r="K173" s="153"/>
      <c r="L173" s="636"/>
      <c r="M173" s="901"/>
      <c r="N173" s="902"/>
      <c r="O173" s="919"/>
      <c r="P173" s="920"/>
    </row>
    <row r="174" spans="2:17" ht="14.1" customHeight="1" x14ac:dyDescent="0.25">
      <c r="B174" s="1121"/>
      <c r="C174" s="208" t="s">
        <v>172</v>
      </c>
      <c r="D174" s="212"/>
      <c r="E174" s="212"/>
      <c r="F174" s="629"/>
      <c r="G174" s="167"/>
      <c r="H174" s="417">
        <v>0</v>
      </c>
      <c r="I174" s="213" t="s">
        <v>55</v>
      </c>
      <c r="J174" s="471">
        <v>0</v>
      </c>
      <c r="K174" s="153" t="s">
        <v>47</v>
      </c>
      <c r="L174" s="636">
        <v>4</v>
      </c>
      <c r="M174" s="899">
        <v>0</v>
      </c>
      <c r="N174" s="900"/>
      <c r="O174" s="923">
        <f>IF(H174&gt;0,ROUND((H174/$H$59)+0.495,1),0)</f>
        <v>0</v>
      </c>
      <c r="P174" s="924"/>
      <c r="Q174" s="546">
        <f>IF(M174=0,L174,M174)</f>
        <v>4</v>
      </c>
    </row>
    <row r="175" spans="2:17" ht="6" customHeight="1" x14ac:dyDescent="0.25">
      <c r="B175" s="1121"/>
      <c r="C175" s="163"/>
      <c r="D175" s="47"/>
      <c r="E175" s="6"/>
      <c r="F175" s="161"/>
      <c r="G175" s="164"/>
      <c r="H175" s="223"/>
      <c r="I175" s="657"/>
      <c r="J175" s="214"/>
      <c r="K175" s="153"/>
      <c r="L175" s="636"/>
      <c r="M175" s="901"/>
      <c r="N175" s="902"/>
      <c r="O175" s="919"/>
      <c r="P175" s="920"/>
    </row>
    <row r="176" spans="2:17" ht="14.1" customHeight="1" x14ac:dyDescent="0.25">
      <c r="B176" s="1121"/>
      <c r="C176" s="183"/>
      <c r="D176" s="184"/>
      <c r="E176" s="165"/>
      <c r="F176" s="105" t="s">
        <v>328</v>
      </c>
      <c r="G176" s="182"/>
      <c r="H176" s="414">
        <v>0</v>
      </c>
      <c r="I176" s="213" t="s">
        <v>252</v>
      </c>
      <c r="J176" s="472" t="s">
        <v>258</v>
      </c>
      <c r="K176" s="153"/>
      <c r="L176" s="636"/>
      <c r="M176" s="901"/>
      <c r="N176" s="902"/>
      <c r="O176" s="919"/>
      <c r="P176" s="920"/>
    </row>
    <row r="177" spans="2:17" ht="6" customHeight="1" x14ac:dyDescent="0.25">
      <c r="B177" s="1121"/>
      <c r="C177" s="163"/>
      <c r="D177" s="47"/>
      <c r="E177" s="6"/>
      <c r="F177" s="161"/>
      <c r="G177" s="164"/>
      <c r="H177" s="223"/>
      <c r="I177" s="657"/>
      <c r="J177" s="657"/>
      <c r="K177" s="153"/>
      <c r="L177" s="636"/>
      <c r="M177" s="901"/>
      <c r="N177" s="902"/>
      <c r="O177" s="919"/>
      <c r="P177" s="920"/>
    </row>
    <row r="178" spans="2:17" ht="14.1" customHeight="1" x14ac:dyDescent="0.25">
      <c r="B178" s="1121"/>
      <c r="C178" s="208" t="s">
        <v>178</v>
      </c>
      <c r="D178" s="47"/>
      <c r="E178" s="47"/>
      <c r="F178" s="185"/>
      <c r="G178" s="181"/>
      <c r="H178" s="464">
        <v>2</v>
      </c>
      <c r="I178" s="657"/>
      <c r="J178" s="657"/>
      <c r="K178" s="153"/>
      <c r="L178" s="636"/>
      <c r="M178" s="901"/>
      <c r="N178" s="902"/>
      <c r="O178" s="919"/>
      <c r="P178" s="920"/>
    </row>
    <row r="179" spans="2:17" ht="6" customHeight="1" x14ac:dyDescent="0.25">
      <c r="B179" s="1121"/>
      <c r="C179" s="628"/>
      <c r="D179" s="47"/>
      <c r="E179" s="6"/>
      <c r="F179" s="161"/>
      <c r="G179" s="164"/>
      <c r="H179" s="223"/>
      <c r="I179" s="657"/>
      <c r="J179" s="657"/>
      <c r="K179" s="153"/>
      <c r="L179" s="636"/>
      <c r="M179" s="901"/>
      <c r="N179" s="902"/>
      <c r="O179" s="919"/>
      <c r="P179" s="920"/>
    </row>
    <row r="180" spans="2:17" ht="14.1" customHeight="1" x14ac:dyDescent="0.25">
      <c r="B180" s="1121"/>
      <c r="C180" s="628" t="s">
        <v>75</v>
      </c>
      <c r="D180" s="47"/>
      <c r="E180" s="47"/>
      <c r="F180" s="185"/>
      <c r="G180" s="181"/>
      <c r="H180" s="464">
        <v>2</v>
      </c>
      <c r="I180" s="186"/>
      <c r="J180" s="657"/>
      <c r="K180" s="153"/>
      <c r="L180" s="636"/>
      <c r="M180" s="901"/>
      <c r="N180" s="902"/>
      <c r="O180" s="919"/>
      <c r="P180" s="920"/>
    </row>
    <row r="181" spans="2:17" ht="6" customHeight="1" x14ac:dyDescent="0.25">
      <c r="B181" s="1121"/>
      <c r="C181" s="628"/>
      <c r="D181" s="47"/>
      <c r="E181" s="6"/>
      <c r="F181" s="161"/>
      <c r="G181" s="164"/>
      <c r="H181" s="223"/>
      <c r="I181" s="657"/>
      <c r="J181" s="657"/>
      <c r="K181" s="153"/>
      <c r="L181" s="636"/>
      <c r="M181" s="901"/>
      <c r="N181" s="902"/>
      <c r="O181" s="919"/>
      <c r="P181" s="920"/>
    </row>
    <row r="182" spans="2:17" ht="14.1" customHeight="1" x14ac:dyDescent="0.25">
      <c r="B182" s="1121"/>
      <c r="C182" s="628" t="s">
        <v>179</v>
      </c>
      <c r="D182" s="47"/>
      <c r="E182" s="47"/>
      <c r="F182" s="185"/>
      <c r="G182" s="32"/>
      <c r="H182" s="466">
        <v>1</v>
      </c>
      <c r="I182" s="657"/>
      <c r="J182" s="657"/>
      <c r="K182" s="153"/>
      <c r="L182" s="636"/>
      <c r="M182" s="901"/>
      <c r="N182" s="902"/>
      <c r="O182" s="919"/>
      <c r="P182" s="920"/>
    </row>
    <row r="183" spans="2:17" ht="6" customHeight="1" thickBot="1" x14ac:dyDescent="0.3">
      <c r="B183" s="1122"/>
      <c r="C183" s="187"/>
      <c r="D183" s="188"/>
      <c r="E183" s="8"/>
      <c r="F183" s="189"/>
      <c r="G183" s="190"/>
      <c r="H183" s="424"/>
      <c r="I183" s="191"/>
      <c r="J183" s="191"/>
      <c r="K183" s="154"/>
      <c r="L183" s="660"/>
      <c r="M183" s="927"/>
      <c r="N183" s="928"/>
      <c r="O183" s="921"/>
      <c r="P183" s="922"/>
    </row>
    <row r="184" spans="2:17" ht="14.1" customHeight="1" x14ac:dyDescent="0.25">
      <c r="B184" s="896" t="s">
        <v>163</v>
      </c>
      <c r="C184" s="649" t="s">
        <v>56</v>
      </c>
      <c r="D184" s="205"/>
      <c r="E184" s="54"/>
      <c r="F184" s="178"/>
      <c r="G184" s="179"/>
      <c r="H184" s="421">
        <v>0</v>
      </c>
      <c r="I184" s="143"/>
      <c r="J184" s="143"/>
      <c r="K184" s="153" t="s">
        <v>47</v>
      </c>
      <c r="L184" s="97">
        <v>6</v>
      </c>
      <c r="M184" s="925">
        <v>0</v>
      </c>
      <c r="N184" s="926"/>
      <c r="O184" s="923">
        <f>IF(H184&gt;0,ROUND((H184/$H$59)+0.495,1),0)</f>
        <v>0</v>
      </c>
      <c r="P184" s="924"/>
      <c r="Q184" s="233">
        <f>IF(M184=0,L184,M184)</f>
        <v>6</v>
      </c>
    </row>
    <row r="185" spans="2:17" ht="6" customHeight="1" x14ac:dyDescent="0.25">
      <c r="B185" s="897"/>
      <c r="C185" s="628"/>
      <c r="D185" s="206"/>
      <c r="E185" s="6"/>
      <c r="F185" s="161"/>
      <c r="G185" s="164"/>
      <c r="H185" s="223"/>
      <c r="I185" s="657"/>
      <c r="J185" s="657"/>
      <c r="K185" s="153"/>
      <c r="L185" s="486"/>
      <c r="M185" s="625"/>
      <c r="N185" s="644"/>
      <c r="O185" s="919"/>
      <c r="P185" s="920"/>
    </row>
    <row r="186" spans="2:17" ht="14.1" customHeight="1" x14ac:dyDescent="0.25">
      <c r="B186" s="897"/>
      <c r="C186" s="339" t="s">
        <v>58</v>
      </c>
      <c r="D186" s="206"/>
      <c r="E186" s="47"/>
      <c r="F186" s="161"/>
      <c r="G186" s="167"/>
      <c r="H186" s="417">
        <v>0</v>
      </c>
      <c r="I186" s="657"/>
      <c r="J186" s="657"/>
      <c r="K186" s="153"/>
      <c r="L186" s="486"/>
      <c r="M186" s="899"/>
      <c r="N186" s="918"/>
      <c r="O186" s="919"/>
      <c r="P186" s="920"/>
    </row>
    <row r="187" spans="2:17" ht="6" customHeight="1" x14ac:dyDescent="0.25">
      <c r="B187" s="897"/>
      <c r="C187" s="628"/>
      <c r="D187" s="206"/>
      <c r="E187" s="6"/>
      <c r="F187" s="161"/>
      <c r="G187" s="164"/>
      <c r="H187" s="223"/>
      <c r="I187" s="657"/>
      <c r="J187" s="657"/>
      <c r="K187" s="153"/>
      <c r="L187" s="486"/>
      <c r="M187" s="625"/>
      <c r="N187" s="644"/>
      <c r="O187" s="919"/>
      <c r="P187" s="920"/>
    </row>
    <row r="188" spans="2:17" ht="14.1" customHeight="1" x14ac:dyDescent="0.25">
      <c r="B188" s="897"/>
      <c r="C188" s="339" t="s">
        <v>180</v>
      </c>
      <c r="D188" s="339"/>
      <c r="E188" s="165"/>
      <c r="F188" s="165"/>
      <c r="G188" s="167"/>
      <c r="H188" s="417">
        <v>0</v>
      </c>
      <c r="I188" s="657"/>
      <c r="J188" s="657"/>
      <c r="K188" s="153" t="s">
        <v>47</v>
      </c>
      <c r="L188" s="486">
        <v>8</v>
      </c>
      <c r="M188" s="899">
        <v>0</v>
      </c>
      <c r="N188" s="918"/>
      <c r="O188" s="919"/>
      <c r="P188" s="920"/>
      <c r="Q188" s="233">
        <f>IF(M188=0,L188,M188)</f>
        <v>8</v>
      </c>
    </row>
    <row r="189" spans="2:17" ht="6" customHeight="1" x14ac:dyDescent="0.25">
      <c r="B189" s="897"/>
      <c r="C189" s="903"/>
      <c r="D189" s="904"/>
      <c r="E189" s="6"/>
      <c r="F189" s="161"/>
      <c r="G189" s="164"/>
      <c r="H189" s="223"/>
      <c r="I189" s="657"/>
      <c r="J189" s="657"/>
      <c r="K189" s="153"/>
      <c r="L189" s="486"/>
      <c r="M189" s="625"/>
      <c r="N189" s="644"/>
      <c r="O189" s="919"/>
      <c r="P189" s="920"/>
    </row>
    <row r="190" spans="2:17" ht="14.1" customHeight="1" x14ac:dyDescent="0.25">
      <c r="B190" s="897"/>
      <c r="C190" s="339" t="s">
        <v>181</v>
      </c>
      <c r="D190" s="339"/>
      <c r="E190" s="917"/>
      <c r="F190" s="917"/>
      <c r="G190" s="32"/>
      <c r="H190" s="425">
        <v>0</v>
      </c>
      <c r="I190" s="657"/>
      <c r="J190" s="657"/>
      <c r="K190" s="153"/>
      <c r="L190" s="486"/>
      <c r="M190" s="899"/>
      <c r="N190" s="918"/>
      <c r="O190" s="919"/>
      <c r="P190" s="920"/>
    </row>
    <row r="191" spans="2:17" ht="6" customHeight="1" x14ac:dyDescent="0.25">
      <c r="B191" s="897"/>
      <c r="C191" s="903"/>
      <c r="D191" s="904"/>
      <c r="E191" s="6"/>
      <c r="F191" s="161"/>
      <c r="G191" s="164"/>
      <c r="H191" s="223"/>
      <c r="I191" s="657"/>
      <c r="J191" s="657"/>
      <c r="K191" s="153"/>
      <c r="L191" s="486"/>
      <c r="M191" s="625"/>
      <c r="N191" s="644"/>
      <c r="O191" s="919"/>
      <c r="P191" s="920"/>
    </row>
    <row r="192" spans="2:17" ht="14.1" customHeight="1" x14ac:dyDescent="0.25">
      <c r="B192" s="897"/>
      <c r="C192" s="339" t="s">
        <v>184</v>
      </c>
      <c r="D192" s="339"/>
      <c r="E192" s="47"/>
      <c r="F192" s="47"/>
      <c r="G192" s="192"/>
      <c r="H192" s="417">
        <v>0</v>
      </c>
      <c r="I192" s="657"/>
      <c r="J192" s="657"/>
      <c r="K192" s="153" t="s">
        <v>47</v>
      </c>
      <c r="L192" s="486">
        <v>3</v>
      </c>
      <c r="M192" s="899">
        <v>0</v>
      </c>
      <c r="N192" s="918"/>
      <c r="O192" s="919"/>
      <c r="P192" s="920"/>
      <c r="Q192" s="233">
        <f>IF(M192=0,L192,M192)</f>
        <v>3</v>
      </c>
    </row>
    <row r="193" spans="1:18" ht="6" customHeight="1" x14ac:dyDescent="0.25">
      <c r="B193" s="897"/>
      <c r="C193" s="903"/>
      <c r="D193" s="904"/>
      <c r="E193" s="6"/>
      <c r="F193" s="161"/>
      <c r="G193" s="164"/>
      <c r="H193" s="223"/>
      <c r="I193" s="657"/>
      <c r="J193" s="657"/>
      <c r="K193" s="153"/>
      <c r="L193" s="486"/>
      <c r="M193" s="625"/>
      <c r="N193" s="644"/>
      <c r="O193" s="919"/>
      <c r="P193" s="920"/>
    </row>
    <row r="194" spans="1:18" ht="14.1" customHeight="1" x14ac:dyDescent="0.25">
      <c r="B194" s="897"/>
      <c r="C194" s="204" t="s">
        <v>183</v>
      </c>
      <c r="D194" s="207"/>
      <c r="E194" s="47"/>
      <c r="F194" s="47"/>
      <c r="G194" s="167"/>
      <c r="H194" s="467">
        <v>10</v>
      </c>
      <c r="I194" s="657"/>
      <c r="J194" s="657"/>
      <c r="K194" s="153"/>
      <c r="L194" s="486"/>
      <c r="M194" s="899">
        <v>0</v>
      </c>
      <c r="N194" s="918"/>
      <c r="O194" s="919"/>
      <c r="P194" s="920"/>
    </row>
    <row r="195" spans="1:18" ht="6" customHeight="1" x14ac:dyDescent="0.25">
      <c r="B195" s="897"/>
      <c r="C195" s="903"/>
      <c r="D195" s="904"/>
      <c r="E195" s="6"/>
      <c r="F195" s="161"/>
      <c r="G195" s="164"/>
      <c r="H195" s="223"/>
      <c r="I195" s="657"/>
      <c r="J195" s="657"/>
      <c r="K195" s="153"/>
      <c r="L195" s="486"/>
      <c r="M195" s="625"/>
      <c r="N195" s="644"/>
      <c r="O195" s="919"/>
      <c r="P195" s="920"/>
    </row>
    <row r="196" spans="1:18" ht="14.1" customHeight="1" thickBot="1" x14ac:dyDescent="0.3">
      <c r="B196" s="898"/>
      <c r="C196" s="909" t="s">
        <v>457</v>
      </c>
      <c r="D196" s="910"/>
      <c r="E196" s="910"/>
      <c r="F196" s="382" t="s">
        <v>456</v>
      </c>
      <c r="G196" s="194"/>
      <c r="H196" s="426">
        <v>0</v>
      </c>
      <c r="I196" s="231" t="s">
        <v>182</v>
      </c>
      <c r="J196" s="429">
        <v>0</v>
      </c>
      <c r="K196" s="154" t="s">
        <v>47</v>
      </c>
      <c r="L196" s="41"/>
      <c r="M196" s="1040"/>
      <c r="N196" s="1041"/>
      <c r="O196" s="921"/>
      <c r="P196" s="922"/>
      <c r="Q196" s="233">
        <f>IF(M196=0,L196,M196)</f>
        <v>0</v>
      </c>
      <c r="R196" s="4" t="s">
        <v>320</v>
      </c>
    </row>
    <row r="197" spans="1:18" ht="14.1" customHeight="1" x14ac:dyDescent="0.25">
      <c r="B197" s="1023" t="s">
        <v>203</v>
      </c>
      <c r="C197" s="1028" t="s">
        <v>66</v>
      </c>
      <c r="D197" s="1029"/>
      <c r="E197" s="96"/>
      <c r="F197" s="178"/>
      <c r="G197" s="195"/>
      <c r="H197" s="427"/>
      <c r="I197" s="143"/>
      <c r="J197" s="430" t="s">
        <v>254</v>
      </c>
      <c r="K197" s="152" t="s">
        <v>47</v>
      </c>
      <c r="L197" s="486">
        <v>0.16</v>
      </c>
      <c r="M197" s="640"/>
      <c r="N197" s="641"/>
      <c r="O197" s="919"/>
      <c r="P197" s="920"/>
      <c r="Q197" s="233">
        <f>IF(M197=0,L197,M197)</f>
        <v>0.16</v>
      </c>
      <c r="R197" s="4" t="s">
        <v>110</v>
      </c>
    </row>
    <row r="198" spans="1:18" ht="14.1" customHeight="1" x14ac:dyDescent="0.25">
      <c r="B198" s="1024"/>
      <c r="C198" s="17"/>
      <c r="D198" s="47"/>
      <c r="E198" s="646" t="s">
        <v>529</v>
      </c>
      <c r="F198" s="185"/>
      <c r="G198" s="32"/>
      <c r="H198" s="415" t="s">
        <v>258</v>
      </c>
      <c r="I198" s="657"/>
      <c r="J198" s="412" t="s">
        <v>256</v>
      </c>
      <c r="K198" s="153" t="s">
        <v>43</v>
      </c>
      <c r="L198" s="486">
        <v>7.0000000000000007E-2</v>
      </c>
      <c r="M198" s="899"/>
      <c r="N198" s="900"/>
      <c r="O198" s="919"/>
      <c r="P198" s="920"/>
      <c r="Q198" s="233">
        <f>IF(M198=0,L198,M198)</f>
        <v>7.0000000000000007E-2</v>
      </c>
      <c r="R198" s="4" t="s">
        <v>255</v>
      </c>
    </row>
    <row r="199" spans="1:18" ht="6" customHeight="1" x14ac:dyDescent="0.25">
      <c r="B199" s="1024"/>
      <c r="C199" s="163"/>
      <c r="D199" s="47"/>
      <c r="E199" s="209"/>
      <c r="F199" s="161"/>
      <c r="G199" s="164"/>
      <c r="H199" s="223"/>
      <c r="I199" s="657"/>
      <c r="J199" s="412"/>
      <c r="K199" s="153"/>
      <c r="L199" s="486"/>
      <c r="M199" s="625"/>
      <c r="N199" s="626"/>
      <c r="O199" s="919"/>
      <c r="P199" s="920"/>
    </row>
    <row r="200" spans="1:18" ht="14.1" customHeight="1" x14ac:dyDescent="0.25">
      <c r="B200" s="1024"/>
      <c r="C200" s="48"/>
      <c r="D200" s="47"/>
      <c r="E200" s="646" t="s">
        <v>67</v>
      </c>
      <c r="F200" s="185"/>
      <c r="G200" s="32"/>
      <c r="H200" s="415" t="s">
        <v>258</v>
      </c>
      <c r="I200" s="657"/>
      <c r="J200" s="431"/>
      <c r="K200" s="153"/>
      <c r="L200" s="486"/>
      <c r="M200" s="899"/>
      <c r="N200" s="900"/>
      <c r="O200" s="919"/>
      <c r="P200" s="920"/>
    </row>
    <row r="201" spans="1:18" ht="6" customHeight="1" x14ac:dyDescent="0.25">
      <c r="B201" s="1024"/>
      <c r="C201" s="163"/>
      <c r="D201" s="47"/>
      <c r="E201" s="6"/>
      <c r="F201" s="161"/>
      <c r="G201" s="164"/>
      <c r="H201" s="223"/>
      <c r="I201" s="657"/>
      <c r="J201" s="412"/>
      <c r="K201" s="153"/>
      <c r="L201" s="486"/>
      <c r="M201" s="625"/>
      <c r="N201" s="626"/>
      <c r="O201" s="919"/>
      <c r="P201" s="920"/>
    </row>
    <row r="202" spans="1:18" ht="14.1" customHeight="1" x14ac:dyDescent="0.25">
      <c r="B202" s="1024"/>
      <c r="C202" s="204" t="s">
        <v>330</v>
      </c>
      <c r="D202" s="193"/>
      <c r="E202" s="47"/>
      <c r="F202" s="185"/>
      <c r="G202" s="32"/>
      <c r="H202" s="410"/>
      <c r="I202" s="657"/>
      <c r="J202" s="412"/>
      <c r="K202" s="153" t="s">
        <v>47</v>
      </c>
      <c r="L202" s="486">
        <v>3</v>
      </c>
      <c r="M202" s="899"/>
      <c r="N202" s="900"/>
      <c r="O202" s="919"/>
      <c r="P202" s="920"/>
      <c r="Q202" s="233">
        <f>IF(M202=0,L202,M202)</f>
        <v>3</v>
      </c>
      <c r="R202" s="4" t="s">
        <v>257</v>
      </c>
    </row>
    <row r="203" spans="1:18" ht="14.1" customHeight="1" x14ac:dyDescent="0.25">
      <c r="B203" s="1024"/>
      <c r="C203" s="48"/>
      <c r="D203" s="47"/>
      <c r="E203" s="646" t="s">
        <v>529</v>
      </c>
      <c r="F203" s="185"/>
      <c r="G203" s="32"/>
      <c r="H203" s="415" t="s">
        <v>258</v>
      </c>
      <c r="I203" s="213" t="s">
        <v>13</v>
      </c>
      <c r="J203" s="468"/>
      <c r="K203" s="153"/>
      <c r="L203" s="486"/>
      <c r="M203" s="899">
        <v>0</v>
      </c>
      <c r="N203" s="900"/>
      <c r="O203" s="923">
        <f>IF(H198="Oui",ROUND((J203/$H$59)+0.495,1),0)</f>
        <v>0</v>
      </c>
      <c r="P203" s="924"/>
    </row>
    <row r="204" spans="1:18" ht="6" customHeight="1" x14ac:dyDescent="0.25">
      <c r="B204" s="1024"/>
      <c r="C204" s="163"/>
      <c r="D204" s="47"/>
      <c r="E204" s="209"/>
      <c r="F204" s="161"/>
      <c r="G204" s="164"/>
      <c r="H204" s="223"/>
      <c r="I204" s="214"/>
      <c r="J204" s="412"/>
      <c r="K204" s="153"/>
      <c r="L204" s="486"/>
      <c r="M204" s="635"/>
      <c r="N204" s="644"/>
      <c r="O204" s="919"/>
      <c r="P204" s="920"/>
    </row>
    <row r="205" spans="1:18" ht="14.1" customHeight="1" x14ac:dyDescent="0.25">
      <c r="B205" s="1024"/>
      <c r="C205" s="48"/>
      <c r="D205" s="47"/>
      <c r="E205" s="646" t="s">
        <v>67</v>
      </c>
      <c r="F205" s="185"/>
      <c r="G205" s="32"/>
      <c r="H205" s="415" t="s">
        <v>258</v>
      </c>
      <c r="I205" s="213" t="s">
        <v>13</v>
      </c>
      <c r="J205" s="622" t="str">
        <f>IF(H205="Oui",H154*J156/100," ")</f>
        <v xml:space="preserve"> </v>
      </c>
      <c r="K205" s="393"/>
      <c r="L205" s="486"/>
      <c r="M205" s="635"/>
      <c r="N205" s="39"/>
      <c r="O205" s="923">
        <f>IF(H200="Oui",ROUND((J205/$H$59)+0.495,1),0)</f>
        <v>0</v>
      </c>
      <c r="P205" s="924"/>
      <c r="Q205" s="6"/>
    </row>
    <row r="206" spans="1:18" ht="3" customHeight="1" thickBot="1" x14ac:dyDescent="0.3">
      <c r="B206" s="1025"/>
      <c r="C206" s="196" t="str">
        <f>IF(F198="O",IF(F203="N","  indiquer le nombre de banc de poutres:",""),"")</f>
        <v/>
      </c>
      <c r="D206" s="188"/>
      <c r="E206" s="188"/>
      <c r="F206" s="189"/>
      <c r="G206" s="197"/>
      <c r="H206" s="428"/>
      <c r="I206" s="191"/>
      <c r="J206" s="198"/>
      <c r="K206" s="394"/>
      <c r="L206" s="41"/>
      <c r="M206" s="659"/>
      <c r="N206" s="42"/>
      <c r="O206" s="921"/>
      <c r="P206" s="922"/>
      <c r="Q206" s="6"/>
    </row>
    <row r="207" spans="1:18" s="6" customFormat="1" ht="24" customHeight="1" thickBot="1" x14ac:dyDescent="0.3">
      <c r="A207" s="630"/>
      <c r="B207" s="118"/>
      <c r="C207" s="47"/>
      <c r="D207" s="47"/>
      <c r="E207" s="47"/>
      <c r="F207" s="161"/>
      <c r="G207" s="167"/>
      <c r="H207" s="167"/>
      <c r="I207" s="657"/>
      <c r="J207" s="657"/>
      <c r="K207" s="117"/>
      <c r="L207" s="486"/>
      <c r="M207" s="486"/>
      <c r="N207" s="40"/>
      <c r="O207" s="127"/>
      <c r="P207" s="127"/>
    </row>
    <row r="208" spans="1:18" ht="32.25" customHeight="1" thickBot="1" x14ac:dyDescent="0.3">
      <c r="B208" s="886" t="str">
        <f>E10</f>
        <v>R+3</v>
      </c>
      <c r="C208" s="887"/>
      <c r="D208" s="887"/>
      <c r="E208" s="887"/>
      <c r="F208" s="887"/>
      <c r="G208" s="888"/>
      <c r="H208" s="889" t="str">
        <f>G6</f>
        <v xml:space="preserve">17001 - </v>
      </c>
      <c r="I208" s="890"/>
      <c r="J208" s="891" t="str">
        <f>I6</f>
        <v>Test</v>
      </c>
      <c r="K208" s="891"/>
      <c r="L208" s="891"/>
      <c r="M208" s="891"/>
      <c r="N208" s="892"/>
      <c r="O208" s="103" t="s">
        <v>7</v>
      </c>
      <c r="P208" s="104">
        <f ca="1">E14</f>
        <v>42865</v>
      </c>
    </row>
    <row r="209" spans="2:16" ht="15" customHeight="1" x14ac:dyDescent="0.25">
      <c r="B209" s="1061" t="s">
        <v>68</v>
      </c>
      <c r="C209" s="1062"/>
      <c r="D209" s="1062"/>
      <c r="E209" s="1062"/>
      <c r="F209" s="1062"/>
      <c r="G209" s="1062"/>
      <c r="H209" s="1062"/>
      <c r="I209" s="1062"/>
      <c r="J209" s="1062"/>
      <c r="K209" s="1062"/>
      <c r="L209" s="1062"/>
      <c r="M209" s="1062"/>
      <c r="N209" s="1062"/>
      <c r="O209" s="1062"/>
      <c r="P209" s="1063"/>
    </row>
    <row r="210" spans="2:16" ht="15" customHeight="1" x14ac:dyDescent="0.25">
      <c r="B210" s="1064"/>
      <c r="C210" s="1065"/>
      <c r="D210" s="1065"/>
      <c r="E210" s="1065"/>
      <c r="F210" s="1065"/>
      <c r="G210" s="1065"/>
      <c r="H210" s="1065"/>
      <c r="I210" s="1065"/>
      <c r="J210" s="1065"/>
      <c r="K210" s="1065"/>
      <c r="L210" s="1065"/>
      <c r="M210" s="1065"/>
      <c r="N210" s="1065"/>
      <c r="O210" s="1065"/>
      <c r="P210" s="1066"/>
    </row>
    <row r="211" spans="2:16" ht="15.75" customHeight="1" thickBot="1" x14ac:dyDescent="0.3">
      <c r="B211" s="1067"/>
      <c r="C211" s="1068"/>
      <c r="D211" s="1068"/>
      <c r="E211" s="1068"/>
      <c r="F211" s="1068"/>
      <c r="G211" s="1068"/>
      <c r="H211" s="1068"/>
      <c r="I211" s="1068"/>
      <c r="J211" s="1068"/>
      <c r="K211" s="1068"/>
      <c r="L211" s="1068"/>
      <c r="M211" s="1068"/>
      <c r="N211" s="1068"/>
      <c r="O211" s="1068"/>
      <c r="P211" s="1069"/>
    </row>
    <row r="212" spans="2:16" ht="15" customHeight="1" x14ac:dyDescent="0.25">
      <c r="B212" s="1070" t="s">
        <v>122</v>
      </c>
      <c r="C212" s="1070"/>
      <c r="D212" s="1070"/>
      <c r="E212" s="1070"/>
      <c r="F212" s="1071"/>
      <c r="G212" s="1019" t="s">
        <v>121</v>
      </c>
      <c r="H212" s="1020"/>
      <c r="I212" s="1019" t="s">
        <v>120</v>
      </c>
      <c r="J212" s="1020"/>
      <c r="K212" s="1019" t="s">
        <v>22</v>
      </c>
      <c r="L212" s="1020"/>
      <c r="M212" s="965" t="s">
        <v>69</v>
      </c>
      <c r="N212" s="966"/>
      <c r="O212" s="1007">
        <f>K12*K14/100</f>
        <v>7.6</v>
      </c>
      <c r="P212" s="1008"/>
    </row>
    <row r="213" spans="2:16" ht="15.75" customHeight="1" x14ac:dyDescent="0.25">
      <c r="B213" s="1072"/>
      <c r="C213" s="1072"/>
      <c r="D213" s="1072"/>
      <c r="E213" s="1072"/>
      <c r="F213" s="1020"/>
      <c r="G213" s="1019"/>
      <c r="H213" s="1020"/>
      <c r="I213" s="1019"/>
      <c r="J213" s="1020"/>
      <c r="K213" s="1019"/>
      <c r="L213" s="1020"/>
      <c r="M213" s="58"/>
      <c r="N213" s="59"/>
      <c r="O213" s="59"/>
      <c r="P213" s="59"/>
    </row>
    <row r="214" spans="2:16" ht="15" customHeight="1" thickBot="1" x14ac:dyDescent="0.3">
      <c r="B214" s="1072"/>
      <c r="C214" s="1072"/>
      <c r="D214" s="1072"/>
      <c r="E214" s="1072"/>
      <c r="F214" s="1020"/>
      <c r="G214" s="1021"/>
      <c r="H214" s="1022"/>
      <c r="I214" s="1019"/>
      <c r="J214" s="1020"/>
      <c r="K214" s="1019"/>
      <c r="L214" s="1020"/>
      <c r="M214" s="1038" t="s">
        <v>6</v>
      </c>
      <c r="N214" s="1039"/>
      <c r="O214" s="1036">
        <f>IF(H59&gt;0,IF(K10&lt;2,O212*(N285/H57),O212*(N285/(H59*K10))),0)</f>
        <v>7.5774191919191924</v>
      </c>
      <c r="P214" s="1037"/>
    </row>
    <row r="215" spans="2:16" ht="15" customHeight="1" x14ac:dyDescent="0.25">
      <c r="B215" s="1072"/>
      <c r="C215" s="1072"/>
      <c r="D215" s="1072"/>
      <c r="E215" s="1072"/>
      <c r="F215" s="1020"/>
      <c r="G215" s="1015" t="s">
        <v>78</v>
      </c>
      <c r="H215" s="1016"/>
      <c r="I215" s="1015" t="s">
        <v>77</v>
      </c>
      <c r="J215" s="1026"/>
      <c r="K215" s="1015" t="s">
        <v>78</v>
      </c>
      <c r="L215" s="1016"/>
      <c r="M215" s="1030" t="s">
        <v>1</v>
      </c>
      <c r="N215" s="1031"/>
      <c r="O215" s="1031"/>
      <c r="P215" s="1032"/>
    </row>
    <row r="216" spans="2:16" ht="15.75" customHeight="1" thickBot="1" x14ac:dyDescent="0.3">
      <c r="B216" s="1072"/>
      <c r="C216" s="1072"/>
      <c r="D216" s="1072"/>
      <c r="E216" s="1072"/>
      <c r="F216" s="1020"/>
      <c r="G216" s="1017"/>
      <c r="H216" s="1018"/>
      <c r="I216" s="1017"/>
      <c r="J216" s="1027"/>
      <c r="K216" s="1017"/>
      <c r="L216" s="1018"/>
      <c r="M216" s="1033"/>
      <c r="N216" s="1034"/>
      <c r="O216" s="1034"/>
      <c r="P216" s="1035"/>
    </row>
    <row r="217" spans="2:16" ht="14.1" customHeight="1" x14ac:dyDescent="0.25">
      <c r="B217" s="1073" t="s">
        <v>197</v>
      </c>
      <c r="C217" s="1074"/>
      <c r="D217" s="53"/>
      <c r="E217" s="643"/>
      <c r="F217" s="107"/>
      <c r="G217" s="1009"/>
      <c r="H217" s="1010"/>
      <c r="I217" s="1013"/>
      <c r="J217" s="1014"/>
      <c r="K217" s="1044"/>
      <c r="L217" s="1045"/>
      <c r="M217" s="960"/>
      <c r="N217" s="961"/>
      <c r="O217" s="60"/>
      <c r="P217" s="61"/>
    </row>
    <row r="218" spans="2:16" ht="14.1" customHeight="1" x14ac:dyDescent="0.25">
      <c r="B218" s="989" t="s">
        <v>79</v>
      </c>
      <c r="C218" s="990"/>
      <c r="D218" s="990"/>
      <c r="E218" s="990"/>
      <c r="F218" s="991"/>
      <c r="G218" s="911">
        <v>6.5</v>
      </c>
      <c r="H218" s="912"/>
      <c r="I218" s="1005">
        <f>IF(H68&gt;0,ROUNDUP((H68/H110)*U68,0),0)+IF(H70&gt;0,ROUNDUP((H70/J110)*U70,0),0)+IF(H72&gt;0,ROUNDUP((H72/H112)*U72,0),0)+IF(H74&gt;0,ROUNDUP((H74/J112)*U74,0),0)+IF(H76&gt;0,ROUNDUP((H76/H114)*U76,0),0)+IF(H78&gt;0,ROUNDUP((H78/J114)*U78,0),0)+IF(H80&gt;0,ROUNDUP((H80/H116)*U80,0),0)+IF(H82&gt;0,ROUNDUP((H82/J116)*U82,0),0)+IF(H84&gt;0,ROUNDUP((H84/H118)*U84,0),0)+IF(H86&gt;0,ROUNDUP((H86/H110)*U86,0),0)+IF(H88&gt;0,ROUNDUP((H88/J110)*U88,0),0)+IF(H90&gt;0,ROUNDUP((H90/H112)*U90,0),0)+IF(H92&gt;0,ROUNDUP((H92/J112)*U92,0),0)+IF(H94&gt;0,ROUNDUP((H94/H114)*U94,0),0)+IF(H96&gt;0,ROUNDUP((H96/J114)*U96,0),0)+IF(H98&gt;0,ROUNDUP((H98/H116)*U98,0),0)+IF(H100&gt;0,ROUNDUP((H100/J116)*U100,0),0)+IF(H102&gt;0,ROUNDUP((H102/H118)*U102,0),0)</f>
        <v>417</v>
      </c>
      <c r="J218" s="914"/>
      <c r="K218" s="915">
        <f>G218*I218</f>
        <v>2710.5</v>
      </c>
      <c r="L218" s="916"/>
      <c r="M218" s="1011">
        <f>IF((H68+H70+H72+H74+H76+H78+H80+H82+H84+H86+H88+H90+H92+H94+H96+H98+H100+H102)&gt;0,(H68*H110+H70*J110+H72*H112+H74*J112+H76*H114+H78*J114+H80*H116*H82*J116+H84*H118+H86*H110+H88*J110+H90*H112+H92*J112+H94*H114+H96*J114+H98*H116+H100*J116+H102*H118)/(H68+H70+H72+H74+H76+H78+H80+H82+H84+H86+H88+H90+H92+H94+H96+H98+H100+H102),0)</f>
        <v>2.4</v>
      </c>
      <c r="N218" s="1012"/>
      <c r="O218" s="29" t="s">
        <v>70</v>
      </c>
      <c r="P218" s="7"/>
    </row>
    <row r="219" spans="2:16" ht="14.1" customHeight="1" x14ac:dyDescent="0.25">
      <c r="B219" s="989" t="s">
        <v>80</v>
      </c>
      <c r="C219" s="990"/>
      <c r="D219" s="990"/>
      <c r="E219" s="990"/>
      <c r="F219" s="991"/>
      <c r="G219" s="911">
        <v>5.5</v>
      </c>
      <c r="H219" s="912"/>
      <c r="I219" s="1005">
        <f>R59*M219*K10</f>
        <v>66</v>
      </c>
      <c r="J219" s="914"/>
      <c r="K219" s="915">
        <f>G219*I219</f>
        <v>363</v>
      </c>
      <c r="L219" s="916"/>
      <c r="M219" s="943">
        <f>IF((H68+H70+H76+H78+H84+H86+H88+H94+H96+H102)&gt;0,H106,0)</f>
        <v>2</v>
      </c>
      <c r="N219" s="944"/>
      <c r="O219" s="29" t="s">
        <v>119</v>
      </c>
      <c r="P219" s="7"/>
    </row>
    <row r="220" spans="2:16" ht="14.1" customHeight="1" x14ac:dyDescent="0.25">
      <c r="B220" s="645" t="s">
        <v>458</v>
      </c>
      <c r="C220" s="646"/>
      <c r="D220" s="646"/>
      <c r="E220" s="646"/>
      <c r="F220" s="647"/>
      <c r="G220" s="911">
        <v>1</v>
      </c>
      <c r="H220" s="912"/>
      <c r="I220" s="913">
        <f>H108*R59*K10</f>
        <v>0</v>
      </c>
      <c r="J220" s="914"/>
      <c r="K220" s="915">
        <f>G220*I220</f>
        <v>0</v>
      </c>
      <c r="L220" s="916"/>
      <c r="M220" s="943">
        <f>IF((H72+H74+H80+H82+H90+H92+H98+H100)&gt;0,H132,0)</f>
        <v>0</v>
      </c>
      <c r="N220" s="944"/>
      <c r="O220" s="29" t="s">
        <v>341</v>
      </c>
      <c r="P220" s="7"/>
    </row>
    <row r="221" spans="2:16" ht="14.1" customHeight="1" x14ac:dyDescent="0.25">
      <c r="B221" s="989" t="s">
        <v>81</v>
      </c>
      <c r="C221" s="990"/>
      <c r="D221" s="990"/>
      <c r="E221" s="990"/>
      <c r="F221" s="991"/>
      <c r="G221" s="911">
        <v>3.5</v>
      </c>
      <c r="H221" s="912"/>
      <c r="I221" s="1005">
        <f>R59*M221*K10</f>
        <v>66</v>
      </c>
      <c r="J221" s="914"/>
      <c r="K221" s="915">
        <f>G221*I221</f>
        <v>231</v>
      </c>
      <c r="L221" s="916"/>
      <c r="M221" s="943">
        <f>IF((H68+H70+H72+H74+H76+H78+H80+H82+H84+H86+H88+H90+H92+H94+H96+H98+H100+H102)&gt;0,H122,0)</f>
        <v>2</v>
      </c>
      <c r="N221" s="944"/>
      <c r="O221" s="29" t="s">
        <v>119</v>
      </c>
      <c r="P221" s="7"/>
    </row>
    <row r="222" spans="2:16" ht="14.1" customHeight="1" x14ac:dyDescent="0.25">
      <c r="B222" s="989" t="s">
        <v>340</v>
      </c>
      <c r="C222" s="990"/>
      <c r="D222" s="990"/>
      <c r="E222" s="990"/>
      <c r="F222" s="991"/>
      <c r="G222" s="911">
        <v>3.5</v>
      </c>
      <c r="H222" s="912"/>
      <c r="I222" s="1005">
        <f>R59*M222*K10</f>
        <v>363</v>
      </c>
      <c r="J222" s="914"/>
      <c r="K222" s="915">
        <f>G222*I222</f>
        <v>1270.5</v>
      </c>
      <c r="L222" s="916"/>
      <c r="M222" s="943">
        <f>IF((H68+H70+H72+H74+H76+H78+H80+H82+H84+H86+H88+H90+H92+H94+H96+H98+H100+H102)&gt;0,H120,0)</f>
        <v>11</v>
      </c>
      <c r="N222" s="944"/>
      <c r="O222" s="29" t="s">
        <v>119</v>
      </c>
      <c r="P222" s="7"/>
    </row>
    <row r="223" spans="2:16" ht="14.1" customHeight="1" x14ac:dyDescent="0.25">
      <c r="B223" s="989" t="s">
        <v>82</v>
      </c>
      <c r="C223" s="990"/>
      <c r="D223" s="990"/>
      <c r="E223" s="990"/>
      <c r="F223" s="991"/>
      <c r="G223" s="911">
        <v>7.6</v>
      </c>
      <c r="H223" s="912"/>
      <c r="I223" s="1005">
        <f>IF((I68+I70+I72+I74+I76+I78+I80+I82+I84+I86+I88+I90+I92+I94+I96+I98+I100+I102)&gt;0,IF(H104="Non",(ROUNDUP((J68),0)+ROUNDUP((J70),0)+ROUNDUP((J72),0)+ROUNDUP((J74),0)+ROUNDUP((J76),0)+ROUNDUP((J78),0)+ROUNDUP((J80),0)+ROUNDUP((J82),0)+ROUNDUP((J84),0)+ROUNDUP((J86),0)+ROUNDUP((J88),0)+ROUNDUP((J90),0)+ROUNDUP((J92),0)+ROUNDUP((J94),0)+ROUNDUP((J96),0)+ROUNDUP((J98),0)+ROUNDUP((J100),0)+ROUNDUP((J102),0)),0),0)</f>
        <v>500</v>
      </c>
      <c r="J223" s="914"/>
      <c r="K223" s="915">
        <f t="shared" ref="K223:K235" si="3">G223*I223</f>
        <v>3800</v>
      </c>
      <c r="L223" s="916"/>
      <c r="M223" s="1011">
        <f>IF((H68+H70+H72+H74+H76+H78+H80+H82+H84+H86+H88+H90+H92+H94+H96+H98+H100+H102)&gt;0,((H68*(X68))+H70*(X70)+H72*(X72)+H74*(X74)+H76*(X76)+H78*(X78)+H80*(X80)+H82*(X82)+H84*(X84)+H86*(X86)+H88*(X88)+H90*(X90)+H92*(X92)+H94*(X94)+H96*(X96)+H98*(X98)+H100*(X100)+H102*(X102))/(H68+H70+H72+H74+H76+H78+H80+H82+H84+H86+H88+H90+H92+H94+H96+H98+H100+H102),0)</f>
        <v>16.666666666666664</v>
      </c>
      <c r="N223" s="1012"/>
      <c r="O223" s="29" t="s">
        <v>71</v>
      </c>
      <c r="P223" s="7"/>
    </row>
    <row r="224" spans="2:16" ht="14.1" customHeight="1" x14ac:dyDescent="0.25">
      <c r="B224" s="989" t="s">
        <v>83</v>
      </c>
      <c r="C224" s="990"/>
      <c r="D224" s="990"/>
      <c r="E224" s="990"/>
      <c r="F224" s="991"/>
      <c r="G224" s="911">
        <v>8</v>
      </c>
      <c r="H224" s="912"/>
      <c r="I224" s="1005">
        <f>H186</f>
        <v>0</v>
      </c>
      <c r="J224" s="914"/>
      <c r="K224" s="915">
        <f t="shared" si="3"/>
        <v>0</v>
      </c>
      <c r="L224" s="916"/>
      <c r="M224" s="943"/>
      <c r="N224" s="944"/>
      <c r="O224" s="29"/>
      <c r="P224" s="7"/>
    </row>
    <row r="225" spans="2:18" ht="14.1" customHeight="1" x14ac:dyDescent="0.25">
      <c r="B225" s="989" t="s">
        <v>84</v>
      </c>
      <c r="C225" s="990"/>
      <c r="D225" s="990"/>
      <c r="E225" s="990"/>
      <c r="F225" s="991"/>
      <c r="G225" s="911">
        <v>6.5</v>
      </c>
      <c r="H225" s="912"/>
      <c r="I225" s="1005">
        <f>IF(H68&gt;0,ROUNDUP((H68/H110)*V68,0),0)+IF(H70&gt;0,ROUNDUP((H70/J110)*V70,0),0)+IF(H72&gt;0,ROUNDUP((H72/H112)*V72,0),0)+IF(H74&gt;0,ROUNDUP((H74/J112)*V74,0),0)+IF(H76&gt;0,ROUNDUP((H76/H114)*V76,0),0)+IF(H78&gt;0,ROUNDUP((H78/J114)*V78,0),0)+IF(H80&gt;0,ROUNDUP((H80/H116)*V80,0),0)+IF(H82&gt;0,ROUNDUP((H82/J116)*V82,0),0)+IF(H84&gt;0,ROUNDUP((H84/H118)*V84,0),0)+IF(H86&gt;0,ROUNDUP((H86/H110)*V86,0),0)+IF(H88&gt;0,ROUNDUP((H88/J110)*V88,0),0)+IF(H90&gt;0,ROUNDUP((H90/H112)*V90,0),0)+IF(H92&gt;0,ROUNDUP((H92/J112)*V92,0),0)+IF(H94&gt;0,ROUNDUP((H94/H114)*V94,0),0)+IF(H96&gt;0,ROUNDUP((H96/J114)*V96,0),0)+IF(H98&gt;0,ROUNDUP((H98/H116)*V98,0),0)+IF(H100&gt;0,ROUNDUP((H100/J116)*V100,0),0)+IF(H102&gt;0,ROUNDUP((H102/H118)*V102,0),0)</f>
        <v>417</v>
      </c>
      <c r="J225" s="914"/>
      <c r="K225" s="915">
        <f t="shared" si="3"/>
        <v>2710.5</v>
      </c>
      <c r="L225" s="916"/>
      <c r="M225" s="943"/>
      <c r="N225" s="944"/>
      <c r="O225" s="29"/>
      <c r="P225" s="7"/>
    </row>
    <row r="226" spans="2:18" ht="14.1" customHeight="1" x14ac:dyDescent="0.25">
      <c r="B226" s="989" t="s">
        <v>85</v>
      </c>
      <c r="C226" s="990"/>
      <c r="D226" s="990"/>
      <c r="E226" s="990"/>
      <c r="F226" s="991"/>
      <c r="G226" s="911">
        <v>13</v>
      </c>
      <c r="H226" s="912"/>
      <c r="I226" s="1005">
        <f>H136+H138</f>
        <v>0</v>
      </c>
      <c r="J226" s="914"/>
      <c r="K226" s="915">
        <f t="shared" si="3"/>
        <v>0</v>
      </c>
      <c r="L226" s="916"/>
      <c r="M226" s="943"/>
      <c r="N226" s="944"/>
      <c r="O226" s="29"/>
      <c r="P226" s="7"/>
    </row>
    <row r="227" spans="2:18" ht="14.1" customHeight="1" thickBot="1" x14ac:dyDescent="0.3">
      <c r="B227" s="989" t="s">
        <v>86</v>
      </c>
      <c r="C227" s="990"/>
      <c r="D227" s="990"/>
      <c r="E227" s="990"/>
      <c r="F227" s="991"/>
      <c r="G227" s="911">
        <v>9</v>
      </c>
      <c r="H227" s="912"/>
      <c r="I227" s="1005">
        <f>I226</f>
        <v>0</v>
      </c>
      <c r="J227" s="914"/>
      <c r="K227" s="915">
        <f t="shared" si="3"/>
        <v>0</v>
      </c>
      <c r="L227" s="916"/>
      <c r="M227" s="943"/>
      <c r="N227" s="944"/>
      <c r="O227" s="29"/>
      <c r="P227" s="7"/>
    </row>
    <row r="228" spans="2:18" ht="14.1" customHeight="1" thickBot="1" x14ac:dyDescent="0.3">
      <c r="B228" s="989" t="s">
        <v>87</v>
      </c>
      <c r="C228" s="990"/>
      <c r="D228" s="990"/>
      <c r="E228" s="990"/>
      <c r="F228" s="991"/>
      <c r="G228" s="911">
        <v>3.5</v>
      </c>
      <c r="H228" s="912"/>
      <c r="I228" s="1005">
        <f>H124</f>
        <v>0</v>
      </c>
      <c r="J228" s="914"/>
      <c r="K228" s="915">
        <f t="shared" si="3"/>
        <v>0</v>
      </c>
      <c r="L228" s="916"/>
      <c r="M228" s="943"/>
      <c r="N228" s="944"/>
      <c r="O228" s="29"/>
      <c r="P228" s="7"/>
      <c r="Q228" s="234" t="s">
        <v>212</v>
      </c>
      <c r="R228" s="441">
        <f>SUM(I218:J228)</f>
        <v>1829</v>
      </c>
    </row>
    <row r="229" spans="2:18" ht="14.1" customHeight="1" x14ac:dyDescent="0.25">
      <c r="B229" s="985"/>
      <c r="C229" s="986"/>
      <c r="D229" s="986"/>
      <c r="E229" s="986"/>
      <c r="F229" s="987"/>
      <c r="G229" s="911"/>
      <c r="H229" s="912"/>
      <c r="I229" s="648"/>
      <c r="K229" s="1003"/>
      <c r="L229" s="1046"/>
      <c r="M229" s="43"/>
      <c r="N229" s="62" t="s">
        <v>72</v>
      </c>
      <c r="O229" s="63">
        <f>SUM(K218:L228)</f>
        <v>11085.5</v>
      </c>
      <c r="P229" s="64" t="s">
        <v>73</v>
      </c>
    </row>
    <row r="230" spans="2:18" ht="14.1" customHeight="1" thickBot="1" x14ac:dyDescent="0.3">
      <c r="B230" s="988" t="s">
        <v>196</v>
      </c>
      <c r="C230" s="939"/>
      <c r="D230" s="939"/>
      <c r="E230" s="939"/>
      <c r="F230" s="940"/>
      <c r="G230" s="911"/>
      <c r="H230" s="912"/>
      <c r="I230" s="648"/>
      <c r="K230" s="1003"/>
      <c r="L230" s="1046"/>
      <c r="M230" s="50"/>
      <c r="N230" s="51"/>
      <c r="O230" s="51"/>
      <c r="P230" s="7"/>
    </row>
    <row r="231" spans="2:18" ht="14.1" customHeight="1" x14ac:dyDescent="0.25">
      <c r="B231" s="989" t="s">
        <v>88</v>
      </c>
      <c r="C231" s="990"/>
      <c r="D231" s="990"/>
      <c r="E231" s="990"/>
      <c r="F231" s="991"/>
      <c r="G231" s="911">
        <v>7.5</v>
      </c>
      <c r="H231" s="912"/>
      <c r="I231" s="1005">
        <f>H128+H126</f>
        <v>0</v>
      </c>
      <c r="J231" s="914"/>
      <c r="K231" s="915">
        <f t="shared" si="3"/>
        <v>0</v>
      </c>
      <c r="L231" s="1006"/>
      <c r="M231" s="66"/>
      <c r="N231" s="79"/>
      <c r="O231" s="80"/>
      <c r="P231" s="67"/>
    </row>
    <row r="232" spans="2:18" ht="14.1" customHeight="1" x14ac:dyDescent="0.25">
      <c r="B232" s="989" t="s">
        <v>89</v>
      </c>
      <c r="C232" s="990"/>
      <c r="D232" s="990"/>
      <c r="E232" s="990"/>
      <c r="F232" s="991"/>
      <c r="G232" s="911">
        <v>5.5</v>
      </c>
      <c r="H232" s="912"/>
      <c r="I232" s="1005">
        <f>R59*N232*K10</f>
        <v>0</v>
      </c>
      <c r="J232" s="914"/>
      <c r="K232" s="915">
        <f t="shared" si="3"/>
        <v>0</v>
      </c>
      <c r="L232" s="1006"/>
      <c r="M232" s="17"/>
      <c r="N232" s="76">
        <f>IF((H128+H126)&gt;0,H130,0)</f>
        <v>0</v>
      </c>
      <c r="O232" s="29" t="s">
        <v>119</v>
      </c>
      <c r="P232" s="68"/>
    </row>
    <row r="233" spans="2:18" ht="14.1" customHeight="1" x14ac:dyDescent="0.25">
      <c r="B233" s="989" t="s">
        <v>90</v>
      </c>
      <c r="C233" s="990"/>
      <c r="D233" s="990"/>
      <c r="E233" s="990"/>
      <c r="F233" s="991"/>
      <c r="G233" s="911">
        <v>4.5</v>
      </c>
      <c r="H233" s="912"/>
      <c r="I233" s="1005">
        <f>I231</f>
        <v>0</v>
      </c>
      <c r="J233" s="914"/>
      <c r="K233" s="915">
        <f t="shared" si="3"/>
        <v>0</v>
      </c>
      <c r="L233" s="1006"/>
      <c r="M233" s="17"/>
      <c r="N233" s="76"/>
      <c r="O233" s="29"/>
      <c r="P233" s="68"/>
    </row>
    <row r="234" spans="2:18" ht="14.1" customHeight="1" x14ac:dyDescent="0.25">
      <c r="B234" s="989" t="s">
        <v>81</v>
      </c>
      <c r="C234" s="990"/>
      <c r="D234" s="990"/>
      <c r="E234" s="990"/>
      <c r="F234" s="991"/>
      <c r="G234" s="911">
        <v>3.5</v>
      </c>
      <c r="H234" s="912"/>
      <c r="I234" s="1005">
        <f>R59*N234*K10</f>
        <v>0</v>
      </c>
      <c r="J234" s="914"/>
      <c r="K234" s="915">
        <f t="shared" si="3"/>
        <v>0</v>
      </c>
      <c r="L234" s="1006"/>
      <c r="M234" s="17"/>
      <c r="N234" s="76">
        <f>IF((H128+H126)&gt;0,H132,0)</f>
        <v>0</v>
      </c>
      <c r="O234" s="29" t="s">
        <v>119</v>
      </c>
      <c r="P234" s="68"/>
    </row>
    <row r="235" spans="2:18" ht="14.1" customHeight="1" x14ac:dyDescent="0.25">
      <c r="B235" s="989" t="s">
        <v>91</v>
      </c>
      <c r="C235" s="990"/>
      <c r="D235" s="990"/>
      <c r="E235" s="990"/>
      <c r="F235" s="991"/>
      <c r="G235" s="911">
        <v>6.5</v>
      </c>
      <c r="H235" s="912"/>
      <c r="I235" s="1005">
        <f>I231</f>
        <v>0</v>
      </c>
      <c r="J235" s="914"/>
      <c r="K235" s="915">
        <f t="shared" si="3"/>
        <v>0</v>
      </c>
      <c r="L235" s="1006"/>
      <c r="M235" s="17"/>
      <c r="N235" s="77"/>
      <c r="O235" s="29"/>
      <c r="P235" s="68"/>
    </row>
    <row r="236" spans="2:18" ht="14.1" customHeight="1" thickBot="1" x14ac:dyDescent="0.3">
      <c r="B236" s="989" t="s">
        <v>204</v>
      </c>
      <c r="C236" s="990"/>
      <c r="D236" s="990"/>
      <c r="E236" s="990"/>
      <c r="F236" s="991"/>
      <c r="G236" s="911">
        <v>10</v>
      </c>
      <c r="H236" s="912"/>
      <c r="I236" s="913">
        <f>H140</f>
        <v>0</v>
      </c>
      <c r="J236" s="914"/>
      <c r="K236" s="915">
        <f>G236*I236</f>
        <v>0</v>
      </c>
      <c r="L236" s="1006"/>
      <c r="M236" s="50"/>
      <c r="N236" s="51"/>
      <c r="O236" s="51"/>
      <c r="P236" s="7"/>
    </row>
    <row r="237" spans="2:18" ht="14.1" customHeight="1" thickBot="1" x14ac:dyDescent="0.3">
      <c r="B237" s="645" t="s">
        <v>210</v>
      </c>
      <c r="C237" s="646"/>
      <c r="D237" s="646"/>
      <c r="E237" s="646"/>
      <c r="F237" s="647"/>
      <c r="G237" s="911">
        <v>6</v>
      </c>
      <c r="H237" s="912"/>
      <c r="I237" s="913">
        <f>I236</f>
        <v>0</v>
      </c>
      <c r="J237" s="914"/>
      <c r="K237" s="915">
        <f>G237*I237</f>
        <v>0</v>
      </c>
      <c r="L237" s="1006"/>
      <c r="M237" s="50"/>
      <c r="N237" s="51"/>
      <c r="O237" s="51"/>
      <c r="P237" s="7"/>
      <c r="Q237" s="234" t="s">
        <v>212</v>
      </c>
      <c r="R237" s="441">
        <f>SUM(I231:J237)</f>
        <v>0</v>
      </c>
    </row>
    <row r="238" spans="2:18" ht="14.1" customHeight="1" x14ac:dyDescent="0.25">
      <c r="B238" s="985"/>
      <c r="C238" s="986"/>
      <c r="D238" s="986"/>
      <c r="E238" s="986"/>
      <c r="F238" s="987"/>
      <c r="G238" s="911"/>
      <c r="H238" s="912"/>
      <c r="I238" s="648"/>
      <c r="K238" s="1003"/>
      <c r="L238" s="1004"/>
      <c r="M238" s="17"/>
      <c r="N238" s="62" t="s">
        <v>72</v>
      </c>
      <c r="O238" s="70">
        <f>SUM(K231:L237)</f>
        <v>0</v>
      </c>
      <c r="P238" s="69" t="s">
        <v>73</v>
      </c>
    </row>
    <row r="239" spans="2:18" ht="14.1" customHeight="1" thickBot="1" x14ac:dyDescent="0.3">
      <c r="B239" s="988" t="s">
        <v>194</v>
      </c>
      <c r="C239" s="939"/>
      <c r="D239" s="939"/>
      <c r="E239" s="939"/>
      <c r="F239" s="940"/>
      <c r="G239" s="911"/>
      <c r="H239" s="912"/>
      <c r="I239" s="648"/>
      <c r="K239" s="1003"/>
      <c r="L239" s="1004"/>
      <c r="M239" s="50"/>
      <c r="N239" s="51"/>
      <c r="O239" s="51"/>
      <c r="P239" s="7"/>
    </row>
    <row r="240" spans="2:18" ht="14.1" customHeight="1" x14ac:dyDescent="0.25">
      <c r="B240" s="989" t="s">
        <v>92</v>
      </c>
      <c r="C240" s="990"/>
      <c r="D240" s="990"/>
      <c r="E240" s="990"/>
      <c r="F240" s="991"/>
      <c r="G240" s="911">
        <v>7.5</v>
      </c>
      <c r="H240" s="912"/>
      <c r="I240" s="1005">
        <f>H143</f>
        <v>0</v>
      </c>
      <c r="J240" s="914"/>
      <c r="K240" s="915">
        <f>G240*I240</f>
        <v>0</v>
      </c>
      <c r="L240" s="916"/>
      <c r="M240" s="148"/>
      <c r="N240" s="79"/>
      <c r="O240" s="80"/>
      <c r="P240" s="67"/>
    </row>
    <row r="241" spans="2:18" ht="14.1" customHeight="1" x14ac:dyDescent="0.25">
      <c r="B241" s="989" t="s">
        <v>93</v>
      </c>
      <c r="C241" s="990"/>
      <c r="D241" s="990"/>
      <c r="E241" s="990"/>
      <c r="F241" s="991"/>
      <c r="G241" s="911">
        <v>6</v>
      </c>
      <c r="H241" s="912"/>
      <c r="I241" s="1005">
        <f>I240</f>
        <v>0</v>
      </c>
      <c r="J241" s="914"/>
      <c r="K241" s="915">
        <f t="shared" ref="K241:K255" si="4">G241*I241</f>
        <v>0</v>
      </c>
      <c r="L241" s="916"/>
      <c r="M241" s="149"/>
      <c r="N241" s="77"/>
      <c r="O241" s="29"/>
      <c r="P241" s="68"/>
    </row>
    <row r="242" spans="2:18" ht="14.1" customHeight="1" x14ac:dyDescent="0.25">
      <c r="B242" s="989" t="s">
        <v>94</v>
      </c>
      <c r="C242" s="990"/>
      <c r="D242" s="990"/>
      <c r="E242" s="990"/>
      <c r="F242" s="991"/>
      <c r="G242" s="911">
        <v>5</v>
      </c>
      <c r="H242" s="912"/>
      <c r="I242" s="1005">
        <f>H147</f>
        <v>0</v>
      </c>
      <c r="J242" s="914"/>
      <c r="K242" s="915">
        <f t="shared" si="4"/>
        <v>0</v>
      </c>
      <c r="L242" s="916"/>
      <c r="M242" s="149"/>
      <c r="N242" s="77"/>
      <c r="O242" s="29"/>
      <c r="P242" s="68"/>
    </row>
    <row r="243" spans="2:18" ht="14.1" customHeight="1" x14ac:dyDescent="0.25">
      <c r="B243" s="989" t="s">
        <v>95</v>
      </c>
      <c r="C243" s="990"/>
      <c r="D243" s="990"/>
      <c r="E243" s="990"/>
      <c r="F243" s="991"/>
      <c r="G243" s="911">
        <v>5.5</v>
      </c>
      <c r="H243" s="912"/>
      <c r="I243" s="1005">
        <f>I242</f>
        <v>0</v>
      </c>
      <c r="J243" s="914"/>
      <c r="K243" s="915">
        <f t="shared" si="4"/>
        <v>0</v>
      </c>
      <c r="L243" s="916"/>
      <c r="M243" s="149"/>
      <c r="N243" s="77"/>
      <c r="O243" s="29"/>
      <c r="P243" s="68"/>
    </row>
    <row r="244" spans="2:18" ht="14.1" customHeight="1" x14ac:dyDescent="0.25">
      <c r="B244" s="989" t="s">
        <v>96</v>
      </c>
      <c r="C244" s="990"/>
      <c r="D244" s="990"/>
      <c r="E244" s="990"/>
      <c r="F244" s="991"/>
      <c r="G244" s="911">
        <v>6.5</v>
      </c>
      <c r="H244" s="912"/>
      <c r="I244" s="1005">
        <f>H147</f>
        <v>0</v>
      </c>
      <c r="J244" s="914"/>
      <c r="K244" s="915">
        <f t="shared" si="4"/>
        <v>0</v>
      </c>
      <c r="L244" s="916"/>
      <c r="M244" s="149"/>
      <c r="N244" s="77"/>
      <c r="O244" s="77"/>
      <c r="P244" s="68"/>
    </row>
    <row r="245" spans="2:18" ht="14.1" customHeight="1" x14ac:dyDescent="0.25">
      <c r="B245" s="989" t="s">
        <v>97</v>
      </c>
      <c r="C245" s="990"/>
      <c r="D245" s="990"/>
      <c r="E245" s="990"/>
      <c r="F245" s="991"/>
      <c r="G245" s="911">
        <v>10</v>
      </c>
      <c r="H245" s="912"/>
      <c r="I245" s="1005">
        <f>H145</f>
        <v>0</v>
      </c>
      <c r="J245" s="914"/>
      <c r="K245" s="915">
        <f t="shared" si="4"/>
        <v>0</v>
      </c>
      <c r="L245" s="916"/>
      <c r="M245" s="149"/>
      <c r="N245" s="77"/>
      <c r="O245" s="29"/>
      <c r="P245" s="68"/>
    </row>
    <row r="246" spans="2:18" ht="14.1" customHeight="1" x14ac:dyDescent="0.25">
      <c r="B246" s="989" t="s">
        <v>98</v>
      </c>
      <c r="C246" s="990"/>
      <c r="D246" s="990"/>
      <c r="E246" s="990"/>
      <c r="F246" s="991"/>
      <c r="G246" s="911">
        <v>6</v>
      </c>
      <c r="H246" s="912"/>
      <c r="I246" s="1005">
        <f>I245</f>
        <v>0</v>
      </c>
      <c r="J246" s="914"/>
      <c r="K246" s="915">
        <f t="shared" si="4"/>
        <v>0</v>
      </c>
      <c r="L246" s="916"/>
      <c r="M246" s="149"/>
      <c r="N246" s="77"/>
      <c r="O246" s="29"/>
      <c r="P246" s="68"/>
    </row>
    <row r="247" spans="2:18" ht="14.1" customHeight="1" x14ac:dyDescent="0.25">
      <c r="B247" s="989" t="s">
        <v>99</v>
      </c>
      <c r="C247" s="990"/>
      <c r="D247" s="990"/>
      <c r="E247" s="990"/>
      <c r="F247" s="991"/>
      <c r="G247" s="911">
        <v>8.1999999999999993</v>
      </c>
      <c r="H247" s="912"/>
      <c r="I247" s="1005">
        <f>J158</f>
        <v>0</v>
      </c>
      <c r="J247" s="914"/>
      <c r="K247" s="915">
        <f t="shared" si="4"/>
        <v>0</v>
      </c>
      <c r="L247" s="916"/>
      <c r="M247" s="150"/>
      <c r="N247" s="76">
        <f>H158</f>
        <v>0</v>
      </c>
      <c r="O247" s="29" t="s">
        <v>74</v>
      </c>
      <c r="P247" s="68"/>
    </row>
    <row r="248" spans="2:18" ht="14.1" customHeight="1" x14ac:dyDescent="0.25">
      <c r="B248" s="645" t="s">
        <v>100</v>
      </c>
      <c r="C248" s="646"/>
      <c r="D248" s="646"/>
      <c r="E248" s="646"/>
      <c r="F248" s="647"/>
      <c r="G248" s="911">
        <f>IF(H160&gt;0,(H160/J164)*1.05,0)</f>
        <v>0</v>
      </c>
      <c r="H248" s="912"/>
      <c r="I248" s="1005">
        <f>J164</f>
        <v>0</v>
      </c>
      <c r="J248" s="914"/>
      <c r="K248" s="915">
        <f t="shared" si="4"/>
        <v>0</v>
      </c>
      <c r="L248" s="916"/>
      <c r="M248" s="150"/>
      <c r="N248" s="76">
        <f>J160</f>
        <v>0</v>
      </c>
      <c r="O248" s="29" t="s">
        <v>206</v>
      </c>
      <c r="P248" s="35"/>
    </row>
    <row r="249" spans="2:18" ht="14.1" customHeight="1" x14ac:dyDescent="0.25">
      <c r="B249" s="645" t="s">
        <v>101</v>
      </c>
      <c r="C249" s="646"/>
      <c r="D249" s="646"/>
      <c r="E249" s="646"/>
      <c r="F249" s="647"/>
      <c r="G249" s="911">
        <v>5</v>
      </c>
      <c r="H249" s="912"/>
      <c r="I249" s="1005">
        <f>IF(H166&gt;0,H168,0)</f>
        <v>0</v>
      </c>
      <c r="J249" s="914"/>
      <c r="K249" s="915">
        <f t="shared" si="4"/>
        <v>0</v>
      </c>
      <c r="L249" s="916"/>
      <c r="M249" s="149"/>
      <c r="N249" s="77"/>
      <c r="O249" s="29"/>
      <c r="P249" s="35"/>
    </row>
    <row r="250" spans="2:18" ht="14.1" customHeight="1" x14ac:dyDescent="0.25">
      <c r="B250" s="989" t="s">
        <v>205</v>
      </c>
      <c r="C250" s="990"/>
      <c r="D250" s="990"/>
      <c r="E250" s="990"/>
      <c r="F250" s="991"/>
      <c r="G250" s="911">
        <v>3.5</v>
      </c>
      <c r="H250" s="912"/>
      <c r="I250" s="1005">
        <f>R59*N250</f>
        <v>99</v>
      </c>
      <c r="J250" s="914"/>
      <c r="K250" s="915">
        <f t="shared" si="4"/>
        <v>346.5</v>
      </c>
      <c r="L250" s="916"/>
      <c r="M250" s="150"/>
      <c r="N250" s="76">
        <f>IF(H150&gt;0,+H152,0)</f>
        <v>3</v>
      </c>
      <c r="O250" s="29" t="s">
        <v>119</v>
      </c>
      <c r="P250" s="35"/>
    </row>
    <row r="251" spans="2:18" ht="14.1" customHeight="1" x14ac:dyDescent="0.25">
      <c r="B251" s="989" t="s">
        <v>102</v>
      </c>
      <c r="C251" s="990"/>
      <c r="D251" s="990"/>
      <c r="E251" s="990"/>
      <c r="F251" s="991"/>
      <c r="G251" s="911">
        <v>6</v>
      </c>
      <c r="H251" s="912"/>
      <c r="I251" s="1005">
        <f>R59*N251*K10</f>
        <v>33</v>
      </c>
      <c r="J251" s="914"/>
      <c r="K251" s="915">
        <f t="shared" si="4"/>
        <v>198</v>
      </c>
      <c r="L251" s="916"/>
      <c r="M251" s="150"/>
      <c r="N251" s="76">
        <f>IF((H150+H154+H160+H166)&gt;0,H182,0)</f>
        <v>1</v>
      </c>
      <c r="O251" s="29" t="s">
        <v>119</v>
      </c>
      <c r="P251" s="68"/>
    </row>
    <row r="252" spans="2:18" ht="14.1" customHeight="1" x14ac:dyDescent="0.25">
      <c r="B252" s="989" t="s">
        <v>81</v>
      </c>
      <c r="C252" s="990"/>
      <c r="D252" s="990"/>
      <c r="E252" s="990"/>
      <c r="F252" s="991"/>
      <c r="G252" s="911">
        <v>3.5</v>
      </c>
      <c r="H252" s="912"/>
      <c r="I252" s="1005">
        <f>R59*N252*K10</f>
        <v>66</v>
      </c>
      <c r="J252" s="914"/>
      <c r="K252" s="915">
        <f t="shared" si="4"/>
        <v>231</v>
      </c>
      <c r="L252" s="916"/>
      <c r="M252" s="150"/>
      <c r="N252" s="76">
        <f>IF((H150+H154+H160+H166)&gt;0,H180,0)</f>
        <v>2</v>
      </c>
      <c r="O252" s="29" t="s">
        <v>119</v>
      </c>
      <c r="P252" s="68"/>
    </row>
    <row r="253" spans="2:18" ht="14.1" customHeight="1" x14ac:dyDescent="0.25">
      <c r="B253" s="989" t="s">
        <v>103</v>
      </c>
      <c r="C253" s="990"/>
      <c r="D253" s="990"/>
      <c r="E253" s="990"/>
      <c r="F253" s="991"/>
      <c r="G253" s="911">
        <v>5.5</v>
      </c>
      <c r="H253" s="912"/>
      <c r="I253" s="1005">
        <f>IF(H154&gt;0,R59*N253*K10,IF(H170="Oui",R59*N253*K10,IF(OR(H150&gt;0,H166&gt;0),R59*N253*K10,0)))</f>
        <v>66</v>
      </c>
      <c r="J253" s="914"/>
      <c r="K253" s="915">
        <f t="shared" si="4"/>
        <v>363</v>
      </c>
      <c r="L253" s="916"/>
      <c r="M253" s="150"/>
      <c r="N253" s="76">
        <f>IF((H150+H154+H160+H166)&gt;0,H178,0)</f>
        <v>2</v>
      </c>
      <c r="O253" s="29" t="s">
        <v>119</v>
      </c>
      <c r="P253" s="68"/>
    </row>
    <row r="254" spans="2:18" ht="14.1" customHeight="1" x14ac:dyDescent="0.25">
      <c r="B254" s="989" t="s">
        <v>104</v>
      </c>
      <c r="C254" s="990"/>
      <c r="D254" s="990"/>
      <c r="E254" s="990"/>
      <c r="F254" s="991"/>
      <c r="G254" s="911">
        <v>6.5</v>
      </c>
      <c r="H254" s="912"/>
      <c r="I254" s="1005">
        <f>H172</f>
        <v>0</v>
      </c>
      <c r="J254" s="914"/>
      <c r="K254" s="915">
        <f t="shared" si="4"/>
        <v>0</v>
      </c>
      <c r="L254" s="916"/>
      <c r="M254" s="149"/>
      <c r="N254" s="77"/>
      <c r="O254" s="29"/>
      <c r="P254" s="68"/>
    </row>
    <row r="255" spans="2:18" ht="14.1" customHeight="1" thickBot="1" x14ac:dyDescent="0.3">
      <c r="B255" s="989" t="s">
        <v>105</v>
      </c>
      <c r="C255" s="990"/>
      <c r="D255" s="990"/>
      <c r="E255" s="990"/>
      <c r="F255" s="991"/>
      <c r="G255" s="911">
        <v>4.2</v>
      </c>
      <c r="H255" s="912"/>
      <c r="I255" s="1005">
        <f>IF(H170="Non",IF(H154&gt;0,(H154*(H156-J156)/100),0)+IF(H160&gt;0,H160*(H162-J162)/100,0)+IF((H166+H150)&gt;0,((H150*J150)+(H166*J166))/100,0)+0.45,0)</f>
        <v>160.44999999999999</v>
      </c>
      <c r="J255" s="914"/>
      <c r="K255" s="915">
        <f t="shared" si="4"/>
        <v>673.89</v>
      </c>
      <c r="L255" s="916"/>
      <c r="M255" s="149"/>
      <c r="N255" s="77"/>
      <c r="O255" s="29"/>
      <c r="P255" s="68"/>
    </row>
    <row r="256" spans="2:18" ht="14.1" customHeight="1" thickBot="1" x14ac:dyDescent="0.3">
      <c r="B256" s="989" t="s">
        <v>106</v>
      </c>
      <c r="C256" s="990"/>
      <c r="D256" s="990"/>
      <c r="E256" s="990"/>
      <c r="F256" s="991"/>
      <c r="G256" s="911">
        <f>IF(H170="Non",6," ")</f>
        <v>6</v>
      </c>
      <c r="H256" s="912"/>
      <c r="I256" s="1005">
        <f>IF(H170="Non",IF(J160=2.4,ROUNDUP((H160*0.01/2),0),IF(J160=1.2,ROUNDUP((H160*0.01),0),ROUNDUP((H160*0.01/2),0)))," ")</f>
        <v>0</v>
      </c>
      <c r="J256" s="914"/>
      <c r="K256" s="915">
        <f>IF(H170="Non",G256*I256," ")</f>
        <v>0</v>
      </c>
      <c r="L256" s="1006"/>
      <c r="M256" s="149"/>
      <c r="N256" s="77"/>
      <c r="O256" s="47" t="str">
        <f>IF(G183="N","au m3","")</f>
        <v/>
      </c>
      <c r="P256" s="68"/>
      <c r="Q256" s="234" t="s">
        <v>212</v>
      </c>
      <c r="R256" s="441">
        <f>SUM(I240:J256)</f>
        <v>424.45</v>
      </c>
    </row>
    <row r="257" spans="2:18" ht="14.1" customHeight="1" x14ac:dyDescent="0.25">
      <c r="B257" s="985"/>
      <c r="C257" s="986"/>
      <c r="D257" s="986"/>
      <c r="E257" s="986"/>
      <c r="F257" s="987"/>
      <c r="G257" s="911"/>
      <c r="H257" s="912"/>
      <c r="I257" s="1056"/>
      <c r="J257" s="1057"/>
      <c r="K257" s="1003"/>
      <c r="L257" s="1046"/>
      <c r="M257" s="43"/>
      <c r="N257" s="62" t="s">
        <v>72</v>
      </c>
      <c r="O257" s="70">
        <f>IF(H170="Non",SUM(K240:L256),SUM(K240:L255))</f>
        <v>1812.3899999999999</v>
      </c>
      <c r="P257" s="69" t="s">
        <v>73</v>
      </c>
    </row>
    <row r="258" spans="2:18" ht="14.1" customHeight="1" thickBot="1" x14ac:dyDescent="0.3">
      <c r="B258" s="988" t="s">
        <v>195</v>
      </c>
      <c r="C258" s="939"/>
      <c r="D258" s="939"/>
      <c r="E258" s="939"/>
      <c r="F258" s="940"/>
      <c r="G258" s="911"/>
      <c r="H258" s="912"/>
      <c r="I258" s="1056"/>
      <c r="J258" s="1057"/>
      <c r="K258" s="1003"/>
      <c r="L258" s="1046"/>
      <c r="M258" s="50"/>
      <c r="N258" s="51"/>
      <c r="O258" s="51"/>
      <c r="P258" s="7"/>
    </row>
    <row r="259" spans="2:18" ht="14.1" customHeight="1" x14ac:dyDescent="0.25">
      <c r="B259" s="985"/>
      <c r="C259" s="986"/>
      <c r="D259" s="986"/>
      <c r="E259" s="986"/>
      <c r="F259" s="987"/>
      <c r="G259" s="911"/>
      <c r="H259" s="912"/>
      <c r="I259" s="1005"/>
      <c r="J259" s="914"/>
      <c r="K259" s="1003"/>
      <c r="L259" s="1046"/>
      <c r="M259" s="52"/>
      <c r="N259" s="54"/>
      <c r="O259" s="54"/>
      <c r="P259" s="67"/>
    </row>
    <row r="260" spans="2:18" ht="14.1" customHeight="1" x14ac:dyDescent="0.25">
      <c r="B260" s="989" t="s">
        <v>107</v>
      </c>
      <c r="C260" s="990"/>
      <c r="D260" s="990"/>
      <c r="E260" s="990"/>
      <c r="F260" s="991"/>
      <c r="G260" s="911">
        <v>5.5</v>
      </c>
      <c r="H260" s="912"/>
      <c r="I260" s="1005">
        <f>R59*N260</f>
        <v>0</v>
      </c>
      <c r="J260" s="914"/>
      <c r="K260" s="915">
        <f>I260*G260</f>
        <v>0</v>
      </c>
      <c r="L260" s="916"/>
      <c r="M260" s="49"/>
      <c r="N260" s="76">
        <f>IF(H198="Oui",J203,0)+IF(H200="Oui",J205,0)</f>
        <v>0</v>
      </c>
      <c r="O260" s="29" t="s">
        <v>119</v>
      </c>
      <c r="P260" s="68"/>
    </row>
    <row r="261" spans="2:18" ht="14.1" customHeight="1" thickBot="1" x14ac:dyDescent="0.3">
      <c r="B261" s="989" t="s">
        <v>528</v>
      </c>
      <c r="C261" s="990"/>
      <c r="D261" s="990"/>
      <c r="E261" s="990"/>
      <c r="F261" s="991"/>
      <c r="G261" s="911">
        <v>6.5</v>
      </c>
      <c r="H261" s="912"/>
      <c r="I261" s="1005">
        <f>IF(H203="Oui",J203,0)</f>
        <v>0</v>
      </c>
      <c r="J261" s="914"/>
      <c r="K261" s="915">
        <f t="shared" ref="K261:K283" si="5">I261*G261</f>
        <v>0</v>
      </c>
      <c r="L261" s="916"/>
      <c r="M261" s="55"/>
      <c r="N261" s="78"/>
      <c r="O261" s="29"/>
      <c r="P261" s="68"/>
    </row>
    <row r="262" spans="2:18" ht="14.1" customHeight="1" thickBot="1" x14ac:dyDescent="0.3">
      <c r="B262" s="989" t="s">
        <v>326</v>
      </c>
      <c r="C262" s="990"/>
      <c r="D262" s="990"/>
      <c r="E262" s="990"/>
      <c r="F262" s="991"/>
      <c r="G262" s="911">
        <v>4.2</v>
      </c>
      <c r="H262" s="912"/>
      <c r="I262" s="1005">
        <f>IF(H170="Non",IF(H205="Oui",J205,0),0)</f>
        <v>0</v>
      </c>
      <c r="J262" s="914"/>
      <c r="K262" s="915">
        <f t="shared" si="5"/>
        <v>0</v>
      </c>
      <c r="L262" s="916"/>
      <c r="M262" s="48"/>
      <c r="N262" s="77"/>
      <c r="O262" s="29"/>
      <c r="P262" s="71" t="s">
        <v>49</v>
      </c>
      <c r="Q262" s="234" t="s">
        <v>212</v>
      </c>
      <c r="R262" s="441">
        <f>SUM(I260:J263)</f>
        <v>0</v>
      </c>
    </row>
    <row r="263" spans="2:18" ht="14.1" customHeight="1" x14ac:dyDescent="0.25">
      <c r="B263" s="989" t="s">
        <v>327</v>
      </c>
      <c r="C263" s="990"/>
      <c r="D263" s="990"/>
      <c r="E263" s="990"/>
      <c r="F263" s="991"/>
      <c r="G263" s="911">
        <v>4.2</v>
      </c>
      <c r="H263" s="912"/>
      <c r="I263" s="913">
        <f>IF(J176="Oui",ROUND((H176*J174/100),0),0)</f>
        <v>0</v>
      </c>
      <c r="J263" s="914"/>
      <c r="K263" s="915">
        <f>I263*G263</f>
        <v>0</v>
      </c>
      <c r="L263" s="916"/>
      <c r="M263" s="48"/>
      <c r="N263" s="77"/>
      <c r="O263" s="29"/>
      <c r="P263" s="71"/>
      <c r="Q263" s="400"/>
      <c r="R263" s="401"/>
    </row>
    <row r="264" spans="2:18" ht="14.1" customHeight="1" thickBot="1" x14ac:dyDescent="0.3">
      <c r="B264" s="985"/>
      <c r="C264" s="986"/>
      <c r="D264" s="986"/>
      <c r="E264" s="986"/>
      <c r="F264" s="987"/>
      <c r="G264" s="911"/>
      <c r="H264" s="912"/>
      <c r="I264" s="1005"/>
      <c r="J264" s="914"/>
      <c r="K264" s="915"/>
      <c r="L264" s="916"/>
      <c r="M264" s="72"/>
      <c r="N264" s="74" t="s">
        <v>72</v>
      </c>
      <c r="O264" s="151">
        <f>SUM(K260:L263)</f>
        <v>0</v>
      </c>
      <c r="P264" s="75" t="s">
        <v>73</v>
      </c>
    </row>
    <row r="265" spans="2:18" ht="14.1" customHeight="1" x14ac:dyDescent="0.25">
      <c r="B265" s="988" t="s">
        <v>198</v>
      </c>
      <c r="C265" s="939"/>
      <c r="D265" s="939"/>
      <c r="E265" s="939"/>
      <c r="F265" s="940"/>
      <c r="G265" s="911"/>
      <c r="H265" s="912"/>
      <c r="I265" s="1005"/>
      <c r="J265" s="914"/>
      <c r="K265" s="915"/>
      <c r="L265" s="916"/>
      <c r="M265" s="48"/>
      <c r="N265" s="47"/>
      <c r="O265" s="47"/>
      <c r="P265" s="7"/>
    </row>
    <row r="266" spans="2:18" ht="14.1" customHeight="1" x14ac:dyDescent="0.25">
      <c r="B266" s="989" t="s">
        <v>530</v>
      </c>
      <c r="C266" s="990"/>
      <c r="D266" s="990"/>
      <c r="E266" s="990"/>
      <c r="F266" s="991"/>
      <c r="G266" s="911">
        <v>7</v>
      </c>
      <c r="H266" s="912"/>
      <c r="I266" s="1005">
        <f>H142</f>
        <v>0</v>
      </c>
      <c r="J266" s="914"/>
      <c r="K266" s="915">
        <f t="shared" si="5"/>
        <v>0</v>
      </c>
      <c r="L266" s="916"/>
      <c r="M266" s="48"/>
      <c r="N266" s="77"/>
      <c r="O266" s="29"/>
      <c r="P266" s="68"/>
    </row>
    <row r="267" spans="2:18" ht="14.1" customHeight="1" x14ac:dyDescent="0.25">
      <c r="B267" s="989" t="s">
        <v>531</v>
      </c>
      <c r="C267" s="990"/>
      <c r="D267" s="990"/>
      <c r="E267" s="990"/>
      <c r="F267" s="991"/>
      <c r="G267" s="911">
        <v>6</v>
      </c>
      <c r="H267" s="912"/>
      <c r="I267" s="1005">
        <f>I266</f>
        <v>0</v>
      </c>
      <c r="J267" s="914"/>
      <c r="K267" s="915">
        <f t="shared" si="5"/>
        <v>0</v>
      </c>
      <c r="L267" s="916"/>
      <c r="M267" s="48"/>
      <c r="N267" s="77"/>
      <c r="O267" s="29"/>
      <c r="P267" s="68"/>
    </row>
    <row r="268" spans="2:18" ht="14.1" customHeight="1" x14ac:dyDescent="0.25">
      <c r="B268" s="989" t="s">
        <v>108</v>
      </c>
      <c r="C268" s="990"/>
      <c r="D268" s="990"/>
      <c r="E268" s="990"/>
      <c r="F268" s="991"/>
      <c r="G268" s="911">
        <v>5</v>
      </c>
      <c r="H268" s="912"/>
      <c r="I268" s="913">
        <f>H134</f>
        <v>0</v>
      </c>
      <c r="J268" s="914"/>
      <c r="K268" s="915">
        <f t="shared" si="5"/>
        <v>0</v>
      </c>
      <c r="L268" s="916"/>
      <c r="M268" s="48"/>
      <c r="N268" s="77"/>
      <c r="O268" s="29"/>
      <c r="P268" s="68"/>
    </row>
    <row r="269" spans="2:18" ht="14.1" customHeight="1" x14ac:dyDescent="0.25">
      <c r="B269" s="989" t="s">
        <v>109</v>
      </c>
      <c r="C269" s="990"/>
      <c r="D269" s="990"/>
      <c r="E269" s="990"/>
      <c r="F269" s="991"/>
      <c r="G269" s="911">
        <v>6.5</v>
      </c>
      <c r="H269" s="912"/>
      <c r="I269" s="1005">
        <f>I268</f>
        <v>0</v>
      </c>
      <c r="J269" s="914"/>
      <c r="K269" s="915">
        <f t="shared" si="5"/>
        <v>0</v>
      </c>
      <c r="L269" s="916"/>
      <c r="M269" s="48"/>
      <c r="N269" s="77"/>
      <c r="O269" s="29"/>
      <c r="P269" s="68"/>
    </row>
    <row r="270" spans="2:18" ht="14.1" customHeight="1" x14ac:dyDescent="0.25">
      <c r="B270" s="989" t="s">
        <v>110</v>
      </c>
      <c r="C270" s="990"/>
      <c r="D270" s="990"/>
      <c r="E270" s="990"/>
      <c r="F270" s="991"/>
      <c r="G270" s="911">
        <v>11</v>
      </c>
      <c r="H270" s="912"/>
      <c r="I270" s="1005">
        <f>H174</f>
        <v>0</v>
      </c>
      <c r="J270" s="914"/>
      <c r="K270" s="915">
        <f t="shared" si="5"/>
        <v>0</v>
      </c>
      <c r="L270" s="916"/>
      <c r="M270" s="55"/>
      <c r="N270" s="77"/>
      <c r="O270" s="29"/>
      <c r="P270" s="68"/>
    </row>
    <row r="271" spans="2:18" ht="14.1" customHeight="1" thickBot="1" x14ac:dyDescent="0.3">
      <c r="B271" s="989" t="s">
        <v>111</v>
      </c>
      <c r="C271" s="990"/>
      <c r="D271" s="990"/>
      <c r="E271" s="990"/>
      <c r="F271" s="991"/>
      <c r="G271" s="911">
        <v>11</v>
      </c>
      <c r="H271" s="912"/>
      <c r="I271" s="1005">
        <f>H184</f>
        <v>0</v>
      </c>
      <c r="J271" s="914"/>
      <c r="K271" s="915">
        <f t="shared" si="5"/>
        <v>0</v>
      </c>
      <c r="L271" s="916"/>
      <c r="M271" s="48"/>
      <c r="N271" s="62" t="s">
        <v>72</v>
      </c>
      <c r="O271" s="70">
        <f>SUM(K266:L272)</f>
        <v>0</v>
      </c>
      <c r="P271" s="69" t="s">
        <v>73</v>
      </c>
    </row>
    <row r="272" spans="2:18" ht="14.1" customHeight="1" thickBot="1" x14ac:dyDescent="0.3">
      <c r="B272" s="989" t="s">
        <v>112</v>
      </c>
      <c r="C272" s="990"/>
      <c r="D272" s="990"/>
      <c r="E272" s="990"/>
      <c r="F272" s="991"/>
      <c r="G272" s="911">
        <v>9</v>
      </c>
      <c r="H272" s="912"/>
      <c r="I272" s="1005">
        <f>I271</f>
        <v>0</v>
      </c>
      <c r="J272" s="914"/>
      <c r="K272" s="915">
        <f t="shared" si="5"/>
        <v>0</v>
      </c>
      <c r="L272" s="916"/>
      <c r="M272" s="48"/>
      <c r="N272" s="47"/>
      <c r="O272" s="47"/>
      <c r="P272" s="71" t="s">
        <v>49</v>
      </c>
      <c r="Q272" s="234" t="s">
        <v>212</v>
      </c>
      <c r="R272" s="441">
        <f>SUM(I266:J272)</f>
        <v>0</v>
      </c>
    </row>
    <row r="273" spans="2:20" ht="14.1" customHeight="1" thickBot="1" x14ac:dyDescent="0.3">
      <c r="B273" s="985"/>
      <c r="C273" s="986"/>
      <c r="D273" s="986"/>
      <c r="E273" s="986"/>
      <c r="F273" s="987"/>
      <c r="G273" s="911"/>
      <c r="H273" s="912"/>
      <c r="I273" s="1005"/>
      <c r="J273" s="914"/>
      <c r="K273" s="915"/>
      <c r="L273" s="916"/>
      <c r="M273" s="43"/>
      <c r="O273" s="62"/>
      <c r="P273" s="69"/>
    </row>
    <row r="274" spans="2:20" ht="14.1" customHeight="1" x14ac:dyDescent="0.25">
      <c r="B274" s="988" t="s">
        <v>199</v>
      </c>
      <c r="C274" s="939"/>
      <c r="D274" s="939"/>
      <c r="E274" s="939"/>
      <c r="F274" s="940"/>
      <c r="G274" s="911"/>
      <c r="H274" s="912"/>
      <c r="I274" s="1005"/>
      <c r="J274" s="914"/>
      <c r="K274" s="915"/>
      <c r="L274" s="916"/>
      <c r="M274" s="56"/>
      <c r="N274" s="79"/>
      <c r="O274" s="80"/>
      <c r="P274" s="106"/>
    </row>
    <row r="275" spans="2:20" ht="14.1" customHeight="1" x14ac:dyDescent="0.25">
      <c r="B275" s="493" t="s">
        <v>497</v>
      </c>
      <c r="C275" s="105"/>
      <c r="D275" s="105"/>
      <c r="E275" s="907" t="str">
        <f>F196</f>
        <v>A renseigner</v>
      </c>
      <c r="F275" s="908"/>
      <c r="G275" s="911">
        <f>J196</f>
        <v>0</v>
      </c>
      <c r="H275" s="912"/>
      <c r="I275" s="913">
        <f>H196*R59*K10</f>
        <v>0</v>
      </c>
      <c r="J275" s="914"/>
      <c r="K275" s="915">
        <f>I275*G275</f>
        <v>0</v>
      </c>
      <c r="L275" s="916"/>
      <c r="M275" s="50"/>
      <c r="N275" s="77"/>
      <c r="O275" s="29"/>
      <c r="P275" s="68"/>
    </row>
    <row r="276" spans="2:20" ht="14.1" customHeight="1" x14ac:dyDescent="0.25">
      <c r="B276" s="989" t="s">
        <v>113</v>
      </c>
      <c r="C276" s="990"/>
      <c r="D276" s="990"/>
      <c r="E276" s="990"/>
      <c r="F276" s="991"/>
      <c r="G276" s="911">
        <v>15</v>
      </c>
      <c r="H276" s="912"/>
      <c r="I276" s="1005">
        <f>H188</f>
        <v>0</v>
      </c>
      <c r="J276" s="914"/>
      <c r="K276" s="915">
        <f t="shared" si="5"/>
        <v>0</v>
      </c>
      <c r="L276" s="916"/>
      <c r="M276" s="48"/>
      <c r="N276" s="77"/>
      <c r="O276" s="29"/>
      <c r="P276" s="68"/>
    </row>
    <row r="277" spans="2:20" ht="14.1" customHeight="1" x14ac:dyDescent="0.25">
      <c r="B277" s="989" t="s">
        <v>114</v>
      </c>
      <c r="C277" s="990"/>
      <c r="D277" s="990"/>
      <c r="E277" s="990"/>
      <c r="F277" s="991"/>
      <c r="G277" s="911">
        <v>8</v>
      </c>
      <c r="H277" s="912"/>
      <c r="I277" s="1005">
        <f>I276</f>
        <v>0</v>
      </c>
      <c r="J277" s="914"/>
      <c r="K277" s="915">
        <f t="shared" si="5"/>
        <v>0</v>
      </c>
      <c r="L277" s="916"/>
      <c r="M277" s="48"/>
      <c r="N277" s="77"/>
      <c r="O277" s="29"/>
      <c r="P277" s="68"/>
    </row>
    <row r="278" spans="2:20" ht="14.1" customHeight="1" thickBot="1" x14ac:dyDescent="0.3">
      <c r="B278" s="989" t="s">
        <v>115</v>
      </c>
      <c r="C278" s="990"/>
      <c r="D278" s="990"/>
      <c r="E278" s="990"/>
      <c r="F278" s="991"/>
      <c r="G278" s="911">
        <v>5</v>
      </c>
      <c r="H278" s="912"/>
      <c r="I278" s="1005">
        <f>H192</f>
        <v>0</v>
      </c>
      <c r="J278" s="914"/>
      <c r="K278" s="915">
        <f t="shared" si="5"/>
        <v>0</v>
      </c>
      <c r="L278" s="916"/>
      <c r="M278" s="49"/>
      <c r="N278" s="76"/>
      <c r="O278" s="29"/>
      <c r="P278" s="35"/>
    </row>
    <row r="279" spans="2:20" ht="14.1" customHeight="1" thickBot="1" x14ac:dyDescent="0.3">
      <c r="B279" s="989" t="s">
        <v>116</v>
      </c>
      <c r="C279" s="990"/>
      <c r="D279" s="990"/>
      <c r="E279" s="990"/>
      <c r="F279" s="991"/>
      <c r="G279" s="911">
        <v>5.5</v>
      </c>
      <c r="H279" s="912"/>
      <c r="I279" s="1005">
        <f>H190</f>
        <v>0</v>
      </c>
      <c r="J279" s="914"/>
      <c r="K279" s="915">
        <f t="shared" si="5"/>
        <v>0</v>
      </c>
      <c r="L279" s="916"/>
      <c r="M279" s="48"/>
      <c r="N279" s="62" t="s">
        <v>72</v>
      </c>
      <c r="O279" s="70">
        <f>SUM(K275:L279)</f>
        <v>0</v>
      </c>
      <c r="P279" s="69" t="s">
        <v>73</v>
      </c>
      <c r="Q279" s="234" t="s">
        <v>212</v>
      </c>
      <c r="R279" s="441">
        <f>SUM(I275:J279)</f>
        <v>0</v>
      </c>
    </row>
    <row r="280" spans="2:20" ht="14.1" customHeight="1" thickBot="1" x14ac:dyDescent="0.3">
      <c r="B280" s="985"/>
      <c r="C280" s="986"/>
      <c r="D280" s="986"/>
      <c r="E280" s="986"/>
      <c r="F280" s="987"/>
      <c r="G280" s="911"/>
      <c r="H280" s="912"/>
      <c r="I280" s="1005"/>
      <c r="J280" s="914"/>
      <c r="K280" s="915"/>
      <c r="L280" s="916"/>
      <c r="M280" s="72"/>
      <c r="N280" s="74"/>
      <c r="O280" s="74"/>
      <c r="P280" s="75"/>
    </row>
    <row r="281" spans="2:20" ht="14.1" customHeight="1" x14ac:dyDescent="0.25">
      <c r="B281" s="988" t="s">
        <v>50</v>
      </c>
      <c r="C281" s="939"/>
      <c r="D281" s="939"/>
      <c r="E281" s="939"/>
      <c r="F281" s="940"/>
      <c r="G281" s="911"/>
      <c r="H281" s="912"/>
      <c r="I281" s="1005"/>
      <c r="J281" s="914"/>
      <c r="K281" s="915"/>
      <c r="L281" s="916"/>
      <c r="M281" s="49"/>
      <c r="N281" s="76"/>
      <c r="O281" s="29"/>
      <c r="P281" s="68"/>
    </row>
    <row r="282" spans="2:20" ht="14.1" customHeight="1" thickBot="1" x14ac:dyDescent="0.3">
      <c r="B282" s="989" t="s">
        <v>117</v>
      </c>
      <c r="C282" s="990"/>
      <c r="D282" s="990"/>
      <c r="E282" s="990"/>
      <c r="F282" s="991"/>
      <c r="G282" s="911">
        <v>25</v>
      </c>
      <c r="H282" s="912"/>
      <c r="I282" s="1005">
        <f>IF(R59&gt;1,IF(R59&gt;0,K10*ROUNDUP(((R59/5)*N282),0),0),0)</f>
        <v>66</v>
      </c>
      <c r="J282" s="914"/>
      <c r="K282" s="915">
        <f t="shared" si="5"/>
        <v>1650</v>
      </c>
      <c r="L282" s="916"/>
      <c r="M282" s="49"/>
      <c r="N282" s="76">
        <f>H194</f>
        <v>10</v>
      </c>
      <c r="O282" s="29" t="s">
        <v>209</v>
      </c>
      <c r="P282" s="68"/>
    </row>
    <row r="283" spans="2:20" ht="14.1" customHeight="1" thickBot="1" x14ac:dyDescent="0.3">
      <c r="B283" s="989" t="s">
        <v>118</v>
      </c>
      <c r="C283" s="990"/>
      <c r="D283" s="990"/>
      <c r="E283" s="990"/>
      <c r="F283" s="991"/>
      <c r="G283" s="911">
        <v>1.1499999999999999</v>
      </c>
      <c r="H283" s="912"/>
      <c r="I283" s="1005">
        <f>IF(R59&gt;1,R59*12*K10,0)</f>
        <v>396</v>
      </c>
      <c r="J283" s="914"/>
      <c r="K283" s="915">
        <f t="shared" si="5"/>
        <v>455.4</v>
      </c>
      <c r="L283" s="916"/>
      <c r="M283" s="49"/>
      <c r="N283" s="76">
        <v>12</v>
      </c>
      <c r="O283" s="29" t="s">
        <v>119</v>
      </c>
      <c r="P283" s="35"/>
      <c r="Q283" s="234" t="s">
        <v>212</v>
      </c>
      <c r="R283" s="441">
        <f>SUM(I282:J283)</f>
        <v>462</v>
      </c>
    </row>
    <row r="284" spans="2:20" ht="14.1" customHeight="1" thickBot="1" x14ac:dyDescent="0.3">
      <c r="B284" s="989" t="s">
        <v>521</v>
      </c>
      <c r="C284" s="990"/>
      <c r="D284" s="990"/>
      <c r="E284" s="990"/>
      <c r="F284" s="991"/>
      <c r="G284" s="1054">
        <v>1</v>
      </c>
      <c r="H284" s="1055"/>
      <c r="I284" s="1005">
        <f>G284*R285*K10</f>
        <v>30</v>
      </c>
      <c r="J284" s="914"/>
      <c r="K284" s="915"/>
      <c r="L284" s="916"/>
      <c r="M284" s="43"/>
      <c r="N284" s="62" t="s">
        <v>72</v>
      </c>
      <c r="O284" s="70">
        <f>SUM(K282:L283)</f>
        <v>2105.4</v>
      </c>
      <c r="P284" s="69" t="s">
        <v>73</v>
      </c>
    </row>
    <row r="285" spans="2:20" ht="18" customHeight="1" thickTop="1" thickBot="1" x14ac:dyDescent="0.3">
      <c r="B285" s="54" t="s">
        <v>49</v>
      </c>
      <c r="C285" s="54"/>
      <c r="D285" s="54"/>
      <c r="E285" s="54"/>
      <c r="F285" s="54"/>
      <c r="G285" s="1052" t="s">
        <v>22</v>
      </c>
      <c r="H285" s="1053"/>
      <c r="I285" s="1050">
        <f>R283+R279+R272+R262+R256+R237+R228</f>
        <v>2715.45</v>
      </c>
      <c r="J285" s="1051"/>
      <c r="K285" s="1042">
        <f>O284+O279+O271+O264+O257+O238+O229</f>
        <v>15003.29</v>
      </c>
      <c r="L285" s="1043"/>
      <c r="M285" s="120" t="s">
        <v>76</v>
      </c>
      <c r="N285" s="941">
        <f>IF(O212&gt;0,(K285)/(60*O212),0)</f>
        <v>32.901951754385969</v>
      </c>
      <c r="O285" s="941"/>
      <c r="P285" s="942"/>
      <c r="Q285" s="234" t="s">
        <v>503</v>
      </c>
      <c r="R285" s="603">
        <v>30</v>
      </c>
      <c r="S285" s="1170" t="s">
        <v>504</v>
      </c>
      <c r="T285" s="1002"/>
    </row>
    <row r="286" spans="2:20" ht="33" customHeight="1" thickTop="1" thickBot="1" x14ac:dyDescent="0.3">
      <c r="N286" s="119"/>
      <c r="S286" s="1002"/>
      <c r="T286" s="1002"/>
    </row>
    <row r="287" spans="2:20" ht="32.25" customHeight="1" thickBot="1" x14ac:dyDescent="0.3">
      <c r="B287" s="886" t="str">
        <f>E10</f>
        <v>R+3</v>
      </c>
      <c r="C287" s="887"/>
      <c r="D287" s="887"/>
      <c r="E287" s="887"/>
      <c r="F287" s="887"/>
      <c r="G287" s="888"/>
      <c r="H287" s="889" t="str">
        <f>G6</f>
        <v xml:space="preserve">17001 - </v>
      </c>
      <c r="I287" s="890"/>
      <c r="J287" s="891" t="str">
        <f>I6</f>
        <v>Test</v>
      </c>
      <c r="K287" s="891"/>
      <c r="L287" s="891"/>
      <c r="M287" s="891"/>
      <c r="N287" s="892"/>
      <c r="O287" s="103" t="s">
        <v>7</v>
      </c>
      <c r="P287" s="104">
        <f ca="1">E14</f>
        <v>42865</v>
      </c>
    </row>
    <row r="288" spans="2:20" ht="15.75" customHeight="1" thickBot="1" x14ac:dyDescent="0.3">
      <c r="B288" s="992" t="s">
        <v>153</v>
      </c>
      <c r="C288" s="993"/>
      <c r="D288" s="993"/>
      <c r="E288" s="993"/>
      <c r="F288" s="993"/>
      <c r="G288" s="993"/>
      <c r="H288" s="993"/>
      <c r="I288" s="993"/>
      <c r="J288" s="993"/>
      <c r="K288" s="993"/>
      <c r="L288" s="993"/>
      <c r="M288" s="993"/>
      <c r="N288" s="993"/>
      <c r="O288" s="993"/>
      <c r="P288" s="994"/>
    </row>
    <row r="289" spans="2:30" ht="15.75" customHeight="1" thickBot="1" x14ac:dyDescent="0.3">
      <c r="B289" s="995"/>
      <c r="C289" s="996"/>
      <c r="D289" s="996"/>
      <c r="E289" s="996"/>
      <c r="F289" s="996"/>
      <c r="G289" s="996"/>
      <c r="H289" s="996"/>
      <c r="I289" s="996"/>
      <c r="J289" s="996"/>
      <c r="K289" s="996"/>
      <c r="L289" s="996"/>
      <c r="M289" s="996"/>
      <c r="N289" s="996"/>
      <c r="O289" s="996"/>
      <c r="P289" s="997"/>
      <c r="Q289" s="199" t="s">
        <v>154</v>
      </c>
      <c r="R289" s="200">
        <v>52</v>
      </c>
      <c r="S289" s="201" t="s">
        <v>123</v>
      </c>
    </row>
    <row r="290" spans="2:30" ht="15.75" customHeight="1" thickBot="1" x14ac:dyDescent="0.3">
      <c r="B290" s="998"/>
      <c r="C290" s="999"/>
      <c r="D290" s="999"/>
      <c r="E290" s="999"/>
      <c r="F290" s="999"/>
      <c r="G290" s="999"/>
      <c r="H290" s="999"/>
      <c r="I290" s="999"/>
      <c r="J290" s="999"/>
      <c r="K290" s="999"/>
      <c r="L290" s="999"/>
      <c r="M290" s="996"/>
      <c r="N290" s="996"/>
      <c r="O290" s="996"/>
      <c r="P290" s="997"/>
    </row>
    <row r="291" spans="2:30" ht="15.75" customHeight="1" thickBot="1" x14ac:dyDescent="0.3">
      <c r="B291" s="654"/>
      <c r="C291" s="654"/>
      <c r="D291" s="654"/>
      <c r="E291" s="654"/>
      <c r="F291" s="654"/>
      <c r="G291" s="654"/>
      <c r="H291" s="654"/>
      <c r="I291" s="654"/>
      <c r="J291" s="654"/>
      <c r="K291" s="654"/>
      <c r="L291" s="654"/>
      <c r="M291" s="651"/>
      <c r="N291" s="652"/>
      <c r="O291" s="652"/>
      <c r="P291" s="653"/>
    </row>
    <row r="292" spans="2:30" ht="15" customHeight="1" thickBot="1" x14ac:dyDescent="0.3">
      <c r="B292" s="108"/>
      <c r="C292" s="108" t="s">
        <v>500</v>
      </c>
      <c r="D292" s="108"/>
      <c r="E292" s="108"/>
      <c r="F292" s="57"/>
      <c r="G292" s="47"/>
      <c r="H292" s="81">
        <f>AC366</f>
        <v>2</v>
      </c>
      <c r="I292" s="57" t="str">
        <f>IF(H292&gt;1,"OPERATEURS PRODUCTIFS","OPERATEUR PRODUCTIF")</f>
        <v>OPERATEURS PRODUCTIFS</v>
      </c>
      <c r="J292" s="57"/>
      <c r="K292" s="47"/>
      <c r="M292" s="48"/>
      <c r="N292" s="47">
        <f>TRUNC(H292)*8*(TRUNC(60/$R$289*100)/100)*$H$59</f>
        <v>607.19999999999993</v>
      </c>
      <c r="O292" s="932" t="s">
        <v>125</v>
      </c>
      <c r="P292" s="933"/>
      <c r="T292" s="235"/>
      <c r="U292" s="235"/>
      <c r="V292" s="235"/>
      <c r="W292" s="235"/>
      <c r="X292" s="235"/>
      <c r="Y292" s="235"/>
      <c r="Z292" s="291" t="s">
        <v>213</v>
      </c>
      <c r="AA292" s="292"/>
      <c r="AB292" s="293" t="s">
        <v>214</v>
      </c>
      <c r="AC292" s="294" t="s">
        <v>215</v>
      </c>
      <c r="AD292" s="295" t="s">
        <v>216</v>
      </c>
    </row>
    <row r="293" spans="2:30" x14ac:dyDescent="0.25">
      <c r="B293" s="990" t="s">
        <v>522</v>
      </c>
      <c r="C293" s="990"/>
      <c r="D293" s="990"/>
      <c r="E293" s="990"/>
      <c r="F293" s="57"/>
      <c r="G293" s="47"/>
      <c r="H293" s="47"/>
      <c r="I293" s="47"/>
      <c r="J293" s="47"/>
      <c r="K293" s="47"/>
      <c r="M293" s="48"/>
      <c r="N293" s="47"/>
      <c r="O293" s="47"/>
      <c r="P293" s="71"/>
      <c r="T293" s="289" t="s">
        <v>219</v>
      </c>
      <c r="U293" s="263"/>
      <c r="V293" s="264"/>
      <c r="W293" s="264"/>
      <c r="X293" s="264"/>
      <c r="Y293" s="264"/>
      <c r="Z293" s="265"/>
      <c r="AA293" s="266"/>
      <c r="AB293" s="267"/>
      <c r="AC293" s="934">
        <f>ROUND(SUM(AB297:AB332)+0.5,0)</f>
        <v>11</v>
      </c>
      <c r="AD293" s="268"/>
    </row>
    <row r="294" spans="2:30" x14ac:dyDescent="0.25">
      <c r="B294" s="990"/>
      <c r="C294" s="990"/>
      <c r="D294" s="990"/>
      <c r="E294" s="990"/>
      <c r="F294" s="57"/>
      <c r="G294" s="47"/>
      <c r="H294" s="47"/>
      <c r="I294" s="47"/>
      <c r="J294" s="47"/>
      <c r="K294" s="47"/>
      <c r="M294" s="48"/>
      <c r="N294" s="47"/>
      <c r="O294" s="47"/>
      <c r="P294" s="71"/>
      <c r="T294" s="280"/>
      <c r="U294" s="255"/>
      <c r="V294" s="242"/>
      <c r="W294" s="242"/>
      <c r="X294" s="242"/>
      <c r="Y294" s="242"/>
      <c r="Z294" s="281"/>
      <c r="AA294" s="247"/>
      <c r="AB294" s="655"/>
      <c r="AC294" s="935"/>
      <c r="AD294" s="271"/>
    </row>
    <row r="295" spans="2:30" ht="18.75" x14ac:dyDescent="0.25">
      <c r="C295" s="108" t="s">
        <v>524</v>
      </c>
      <c r="D295" s="105"/>
      <c r="E295" s="105"/>
      <c r="F295" s="57"/>
      <c r="G295" s="47"/>
      <c r="H295" s="81">
        <f>AC371</f>
        <v>2</v>
      </c>
      <c r="I295" s="57" t="str">
        <f>IF(H295&gt;1,"OPERATEURS PRODUCTIFS","OPERATEUR PRODUCTIF")</f>
        <v>OPERATEURS PRODUCTIFS</v>
      </c>
      <c r="J295" s="47"/>
      <c r="K295" s="47"/>
      <c r="M295" s="48"/>
      <c r="N295" s="47"/>
      <c r="O295" s="47"/>
      <c r="P295" s="71"/>
      <c r="T295" s="280" t="s">
        <v>310</v>
      </c>
      <c r="U295" s="255"/>
      <c r="V295" s="242"/>
      <c r="W295" s="242"/>
      <c r="X295" s="242"/>
      <c r="Y295" s="242"/>
      <c r="Z295" s="281"/>
      <c r="AA295" s="247"/>
      <c r="AB295" s="655"/>
      <c r="AC295" s="935"/>
      <c r="AD295" s="271"/>
    </row>
    <row r="296" spans="2:30" x14ac:dyDescent="0.25">
      <c r="B296" s="990" t="s">
        <v>523</v>
      </c>
      <c r="C296" s="990"/>
      <c r="D296" s="990"/>
      <c r="E296" s="990"/>
      <c r="F296" s="57"/>
      <c r="G296" s="47"/>
      <c r="H296" s="47"/>
      <c r="I296" s="47"/>
      <c r="J296" s="47"/>
      <c r="K296" s="47"/>
      <c r="M296" s="48"/>
      <c r="N296" s="47"/>
      <c r="O296" s="47"/>
      <c r="P296" s="71"/>
      <c r="T296" s="280"/>
      <c r="U296" s="255"/>
      <c r="V296" s="242"/>
      <c r="W296" s="242"/>
      <c r="X296" s="242"/>
      <c r="Y296" s="242"/>
      <c r="Z296" s="281"/>
      <c r="AA296" s="247"/>
      <c r="AB296" s="655"/>
      <c r="AC296" s="935"/>
      <c r="AD296" s="271"/>
    </row>
    <row r="297" spans="2:30" x14ac:dyDescent="0.25">
      <c r="B297" s="990" t="s">
        <v>151</v>
      </c>
      <c r="C297" s="990"/>
      <c r="D297" s="990"/>
      <c r="E297" s="990"/>
      <c r="F297" s="47"/>
      <c r="G297" s="47"/>
      <c r="H297" s="47"/>
      <c r="I297" s="47"/>
      <c r="J297" s="47"/>
      <c r="K297" s="47"/>
      <c r="M297" s="48"/>
      <c r="N297" s="47"/>
      <c r="O297" s="47"/>
      <c r="P297" s="71"/>
      <c r="T297" s="276" t="s">
        <v>220</v>
      </c>
      <c r="U297" s="283">
        <f>IF($H$59&gt;0,H68/($H$59),0)</f>
        <v>30.303030303030305</v>
      </c>
      <c r="V297" s="241" t="s">
        <v>230</v>
      </c>
      <c r="W297" s="242" t="s">
        <v>217</v>
      </c>
      <c r="X297" s="284">
        <f>IF($H$59&gt;0,I68/($H$59),0)</f>
        <v>90.909090909090907</v>
      </c>
      <c r="Y297" s="241" t="s">
        <v>240</v>
      </c>
      <c r="Z297" s="281">
        <f>Q68</f>
        <v>0.9</v>
      </c>
      <c r="AA297" s="245" t="s">
        <v>233</v>
      </c>
      <c r="AB297" s="286">
        <f>+X297*Z297/8</f>
        <v>10.227272727272727</v>
      </c>
      <c r="AC297" s="935"/>
      <c r="AD297" s="271"/>
    </row>
    <row r="298" spans="2:30" x14ac:dyDescent="0.25">
      <c r="B298" s="990" t="s">
        <v>152</v>
      </c>
      <c r="C298" s="990"/>
      <c r="D298" s="990"/>
      <c r="E298" s="990"/>
      <c r="F298" s="47"/>
      <c r="G298" s="47"/>
      <c r="H298" s="47"/>
      <c r="I298" s="47"/>
      <c r="J298" s="47"/>
      <c r="K298" s="47"/>
      <c r="M298" s="48"/>
      <c r="N298" s="47"/>
      <c r="O298" s="47"/>
      <c r="P298" s="71"/>
      <c r="T298" s="276" t="s">
        <v>221</v>
      </c>
      <c r="U298" s="283">
        <f>IF($H$59&gt;0,H70/($H$59),0)</f>
        <v>0</v>
      </c>
      <c r="V298" s="241" t="s">
        <v>230</v>
      </c>
      <c r="W298" s="242" t="s">
        <v>217</v>
      </c>
      <c r="X298" s="284">
        <f>IF($H$59&gt;0,I70/($H$59),0)</f>
        <v>0</v>
      </c>
      <c r="Y298" s="241" t="s">
        <v>240</v>
      </c>
      <c r="Z298" s="281">
        <f>Q70</f>
        <v>1.2</v>
      </c>
      <c r="AA298" s="245" t="s">
        <v>233</v>
      </c>
      <c r="AB298" s="286">
        <f t="shared" ref="AB298:AB325" si="6">+X298*Z298/8</f>
        <v>0</v>
      </c>
      <c r="AC298" s="935"/>
      <c r="AD298" s="271"/>
    </row>
    <row r="299" spans="2:30" x14ac:dyDescent="0.25">
      <c r="B299" s="990" t="s">
        <v>459</v>
      </c>
      <c r="C299" s="990"/>
      <c r="D299" s="990"/>
      <c r="E299" s="990"/>
      <c r="F299" s="47"/>
      <c r="G299" s="47"/>
      <c r="H299" s="47"/>
      <c r="I299" s="47"/>
      <c r="J299" s="47"/>
      <c r="K299" s="47"/>
      <c r="M299" s="48"/>
      <c r="N299" s="47"/>
      <c r="O299" s="47"/>
      <c r="P299" s="71"/>
      <c r="T299" s="276"/>
      <c r="U299" s="283"/>
      <c r="V299" s="241"/>
      <c r="W299" s="242"/>
      <c r="X299" s="284"/>
      <c r="Y299" s="241"/>
      <c r="Z299" s="281"/>
      <c r="AA299" s="247"/>
      <c r="AB299" s="286"/>
      <c r="AC299" s="935"/>
      <c r="AD299" s="271"/>
    </row>
    <row r="300" spans="2:30" x14ac:dyDescent="0.25">
      <c r="B300" s="87"/>
      <c r="C300" s="87"/>
      <c r="D300" s="87"/>
      <c r="E300" s="87"/>
      <c r="F300" s="57"/>
      <c r="G300" s="47"/>
      <c r="H300" s="47"/>
      <c r="I300" s="47"/>
      <c r="J300" s="47"/>
      <c r="K300" s="47"/>
      <c r="M300" s="48"/>
      <c r="N300" s="47"/>
      <c r="O300" s="47"/>
      <c r="P300" s="71"/>
      <c r="T300" s="276" t="s">
        <v>222</v>
      </c>
      <c r="U300" s="283">
        <f>IF($H$59&gt;0,H72/($H$59),0)</f>
        <v>0</v>
      </c>
      <c r="V300" s="241" t="s">
        <v>230</v>
      </c>
      <c r="W300" s="242" t="s">
        <v>217</v>
      </c>
      <c r="X300" s="284">
        <f>IF($H$59&gt;0,I72/($H$59),0)</f>
        <v>0</v>
      </c>
      <c r="Y300" s="241" t="s">
        <v>240</v>
      </c>
      <c r="Z300" s="281">
        <f>Q72</f>
        <v>1.2</v>
      </c>
      <c r="AA300" s="245" t="s">
        <v>233</v>
      </c>
      <c r="AB300" s="286">
        <f t="shared" si="6"/>
        <v>0</v>
      </c>
      <c r="AC300" s="935"/>
      <c r="AD300" s="271"/>
    </row>
    <row r="301" spans="2:30" ht="18.75" x14ac:dyDescent="0.25">
      <c r="C301" s="108" t="s">
        <v>126</v>
      </c>
      <c r="D301" s="108"/>
      <c r="H301" s="81">
        <f>AC293</f>
        <v>11</v>
      </c>
      <c r="I301" s="57" t="str">
        <f>IF(H301&gt;1,"OPERATEURS PRODUCTIFS","OPERATEUR PRODUCTIF")</f>
        <v>OPERATEURS PRODUCTIFS</v>
      </c>
      <c r="J301" s="57"/>
      <c r="K301" s="57"/>
      <c r="M301" s="48"/>
      <c r="N301" s="47">
        <f>TRUNC(H301)*8*(TRUNC(60/$R$289*100)/100)*$H$59</f>
        <v>3339.5999999999995</v>
      </c>
      <c r="O301" s="932" t="s">
        <v>125</v>
      </c>
      <c r="P301" s="933"/>
      <c r="T301" s="285" t="s">
        <v>223</v>
      </c>
      <c r="U301" s="283">
        <f>IF($H$59&gt;0,H74/($H$59),0)</f>
        <v>0</v>
      </c>
      <c r="V301" s="241" t="s">
        <v>230</v>
      </c>
      <c r="W301" s="242" t="s">
        <v>217</v>
      </c>
      <c r="X301" s="284">
        <f>IF($H$59&gt;0,I74/($H$59),0)</f>
        <v>0</v>
      </c>
      <c r="Y301" s="241" t="s">
        <v>240</v>
      </c>
      <c r="Z301" s="281">
        <f>Q74</f>
        <v>1.4</v>
      </c>
      <c r="AA301" s="245" t="s">
        <v>233</v>
      </c>
      <c r="AB301" s="286">
        <f t="shared" si="6"/>
        <v>0</v>
      </c>
      <c r="AC301" s="935"/>
      <c r="AD301" s="271"/>
    </row>
    <row r="302" spans="2:30" ht="15" customHeight="1" x14ac:dyDescent="0.25">
      <c r="C302" s="108"/>
      <c r="D302" s="108"/>
      <c r="I302" s="57"/>
      <c r="J302" s="57"/>
      <c r="K302" s="57"/>
      <c r="M302" s="48"/>
      <c r="N302" s="47"/>
      <c r="O302" s="657"/>
      <c r="P302" s="658"/>
      <c r="T302" s="285"/>
      <c r="U302" s="283"/>
      <c r="V302" s="241"/>
      <c r="W302" s="242"/>
      <c r="X302" s="284"/>
      <c r="Y302" s="241"/>
      <c r="Z302" s="281"/>
      <c r="AA302" s="247"/>
      <c r="AB302" s="286"/>
      <c r="AC302" s="935"/>
      <c r="AD302" s="271"/>
    </row>
    <row r="303" spans="2:30" ht="15" customHeight="1" x14ac:dyDescent="0.25">
      <c r="B303" s="990" t="s">
        <v>201</v>
      </c>
      <c r="C303" s="990"/>
      <c r="D303" s="990"/>
      <c r="E303" s="990"/>
      <c r="I303" s="57"/>
      <c r="J303" s="57"/>
      <c r="K303" s="57"/>
      <c r="M303" s="48"/>
      <c r="N303" s="47"/>
      <c r="O303" s="657"/>
      <c r="P303" s="658"/>
      <c r="T303" s="285" t="s">
        <v>224</v>
      </c>
      <c r="U303" s="283">
        <f>IF($H$59&gt;0,H76/($H$59),0)</f>
        <v>0</v>
      </c>
      <c r="V303" s="241" t="s">
        <v>230</v>
      </c>
      <c r="W303" s="242" t="s">
        <v>217</v>
      </c>
      <c r="X303" s="284">
        <f>IF($H$59&gt;0,I76/($H$59),0)</f>
        <v>0</v>
      </c>
      <c r="Y303" s="241" t="s">
        <v>240</v>
      </c>
      <c r="Z303" s="281">
        <f>Q76</f>
        <v>1.5</v>
      </c>
      <c r="AA303" s="245" t="s">
        <v>233</v>
      </c>
      <c r="AB303" s="286">
        <f t="shared" si="6"/>
        <v>0</v>
      </c>
      <c r="AC303" s="935"/>
      <c r="AD303" s="271"/>
    </row>
    <row r="304" spans="2:30" ht="15" customHeight="1" x14ac:dyDescent="0.25">
      <c r="B304" s="990" t="s">
        <v>127</v>
      </c>
      <c r="C304" s="990"/>
      <c r="D304" s="990"/>
      <c r="E304" s="990"/>
      <c r="F304" s="47"/>
      <c r="G304" s="47"/>
      <c r="H304" s="47"/>
      <c r="I304" s="47"/>
      <c r="J304" s="65"/>
      <c r="K304" s="47"/>
      <c r="M304" s="48"/>
      <c r="N304" s="47"/>
      <c r="O304" s="47"/>
      <c r="P304" s="71"/>
      <c r="T304" s="285" t="s">
        <v>225</v>
      </c>
      <c r="U304" s="283">
        <f>IF($H$59&gt;0,H78/($H$59),0)</f>
        <v>0</v>
      </c>
      <c r="V304" s="241" t="s">
        <v>230</v>
      </c>
      <c r="W304" s="242" t="s">
        <v>217</v>
      </c>
      <c r="X304" s="284">
        <f>IF($H$59&gt;0,I78/($H$59),0)</f>
        <v>0</v>
      </c>
      <c r="Y304" s="241" t="s">
        <v>240</v>
      </c>
      <c r="Z304" s="281">
        <f>Q78</f>
        <v>1.5</v>
      </c>
      <c r="AA304" s="245" t="s">
        <v>233</v>
      </c>
      <c r="AB304" s="286">
        <f t="shared" si="6"/>
        <v>0</v>
      </c>
      <c r="AC304" s="935"/>
      <c r="AD304" s="271"/>
    </row>
    <row r="305" spans="2:30" x14ac:dyDescent="0.25">
      <c r="B305" s="105" t="s">
        <v>128</v>
      </c>
      <c r="C305" s="105"/>
      <c r="D305" s="47"/>
      <c r="E305" s="47"/>
      <c r="F305" s="47"/>
      <c r="G305" s="47"/>
      <c r="H305" s="47"/>
      <c r="I305" s="47"/>
      <c r="J305" s="47"/>
      <c r="K305" s="47"/>
      <c r="M305" s="48"/>
      <c r="N305" s="47"/>
      <c r="O305" s="47"/>
      <c r="P305" s="71"/>
      <c r="T305" s="285"/>
      <c r="U305" s="283"/>
      <c r="V305" s="241"/>
      <c r="W305" s="242"/>
      <c r="X305" s="284"/>
      <c r="Y305" s="241"/>
      <c r="Z305" s="281"/>
      <c r="AA305" s="247"/>
      <c r="AB305" s="286"/>
      <c r="AC305" s="935"/>
      <c r="AD305" s="271"/>
    </row>
    <row r="306" spans="2:30" x14ac:dyDescent="0.25">
      <c r="B306" s="109" t="s">
        <v>129</v>
      </c>
      <c r="C306" s="109"/>
      <c r="D306" s="47"/>
      <c r="E306" s="47"/>
      <c r="F306" s="47"/>
      <c r="G306" s="47"/>
      <c r="H306" s="47"/>
      <c r="I306" s="47"/>
      <c r="J306" s="47"/>
      <c r="K306" s="47"/>
      <c r="M306" s="48"/>
      <c r="N306" s="47"/>
      <c r="O306" s="47"/>
      <c r="P306" s="71"/>
      <c r="T306" s="285" t="s">
        <v>226</v>
      </c>
      <c r="U306" s="283">
        <f>IF($H$59&gt;0,H80/($H$59),0)</f>
        <v>0</v>
      </c>
      <c r="V306" s="241" t="s">
        <v>230</v>
      </c>
      <c r="W306" s="242" t="s">
        <v>217</v>
      </c>
      <c r="X306" s="284">
        <f>IF($H$59&gt;0,I80/($H$59),0)</f>
        <v>0</v>
      </c>
      <c r="Y306" s="241" t="s">
        <v>240</v>
      </c>
      <c r="Z306" s="281">
        <f>Q80</f>
        <v>1.7</v>
      </c>
      <c r="AA306" s="245" t="s">
        <v>233</v>
      </c>
      <c r="AB306" s="286">
        <f t="shared" si="6"/>
        <v>0</v>
      </c>
      <c r="AC306" s="935"/>
      <c r="AD306" s="271"/>
    </row>
    <row r="307" spans="2:30" x14ac:dyDescent="0.25">
      <c r="B307" s="105" t="s">
        <v>130</v>
      </c>
      <c r="C307" s="105"/>
      <c r="D307" s="47"/>
      <c r="E307" s="47"/>
      <c r="F307" s="47"/>
      <c r="G307" s="47"/>
      <c r="H307" s="47"/>
      <c r="I307" s="47"/>
      <c r="J307" s="47"/>
      <c r="K307" s="47"/>
      <c r="M307" s="48"/>
      <c r="N307" s="47"/>
      <c r="O307" s="47"/>
      <c r="P307" s="71"/>
      <c r="T307" s="285" t="s">
        <v>227</v>
      </c>
      <c r="U307" s="283">
        <f>IF($H$59&gt;0,H82/($H$59),0)</f>
        <v>0</v>
      </c>
      <c r="V307" s="241" t="s">
        <v>230</v>
      </c>
      <c r="W307" s="242" t="s">
        <v>217</v>
      </c>
      <c r="X307" s="284">
        <f>IF($H$59&gt;0,I82/($H$59),0)</f>
        <v>0</v>
      </c>
      <c r="Y307" s="241" t="s">
        <v>240</v>
      </c>
      <c r="Z307" s="281">
        <f>Q82</f>
        <v>1.7</v>
      </c>
      <c r="AA307" s="245" t="s">
        <v>233</v>
      </c>
      <c r="AB307" s="286">
        <f t="shared" si="6"/>
        <v>0</v>
      </c>
      <c r="AC307" s="935"/>
      <c r="AD307" s="271"/>
    </row>
    <row r="308" spans="2:30" x14ac:dyDescent="0.25">
      <c r="B308" s="105" t="s">
        <v>131</v>
      </c>
      <c r="C308" s="105"/>
      <c r="D308" s="47"/>
      <c r="E308" s="47"/>
      <c r="F308" s="47"/>
      <c r="G308" s="47"/>
      <c r="H308" s="47"/>
      <c r="I308" s="47"/>
      <c r="J308" s="47"/>
      <c r="K308" s="47"/>
      <c r="M308" s="48"/>
      <c r="N308" s="47"/>
      <c r="O308" s="47"/>
      <c r="P308" s="71"/>
      <c r="T308" s="280"/>
      <c r="U308" s="255"/>
      <c r="V308" s="242"/>
      <c r="W308" s="242"/>
      <c r="X308" s="242"/>
      <c r="Y308" s="242"/>
      <c r="Z308" s="281"/>
      <c r="AA308" s="247"/>
      <c r="AB308" s="286"/>
      <c r="AC308" s="935"/>
      <c r="AD308" s="271"/>
    </row>
    <row r="309" spans="2:30" x14ac:dyDescent="0.25">
      <c r="B309" s="105" t="s">
        <v>132</v>
      </c>
      <c r="C309" s="105"/>
      <c r="D309" s="47"/>
      <c r="E309" s="47"/>
      <c r="F309" s="47"/>
      <c r="G309" s="47"/>
      <c r="H309" s="47"/>
      <c r="I309" s="47"/>
      <c r="J309" s="47"/>
      <c r="K309" s="47"/>
      <c r="M309" s="48"/>
      <c r="N309" s="47"/>
      <c r="O309" s="47"/>
      <c r="P309" s="71"/>
      <c r="T309" s="285" t="s">
        <v>312</v>
      </c>
      <c r="U309" s="283">
        <f>IF($H$59&gt;0,H84/($H$59),0)</f>
        <v>0</v>
      </c>
      <c r="V309" s="241" t="s">
        <v>230</v>
      </c>
      <c r="W309" s="242" t="s">
        <v>217</v>
      </c>
      <c r="X309" s="284">
        <f>IF($H$59&gt;0,I84/($H$59),0)</f>
        <v>0</v>
      </c>
      <c r="Y309" s="241" t="s">
        <v>240</v>
      </c>
      <c r="Z309" s="281">
        <f>Q84</f>
        <v>0</v>
      </c>
      <c r="AA309" s="245" t="s">
        <v>233</v>
      </c>
      <c r="AB309" s="286">
        <f t="shared" si="6"/>
        <v>0</v>
      </c>
      <c r="AC309" s="935"/>
      <c r="AD309" s="271"/>
    </row>
    <row r="310" spans="2:30" x14ac:dyDescent="0.25">
      <c r="B310" s="105"/>
      <c r="C310" s="105"/>
      <c r="D310" s="47"/>
      <c r="E310" s="47"/>
      <c r="F310" s="47"/>
      <c r="G310" s="47"/>
      <c r="H310" s="47"/>
      <c r="I310" s="47"/>
      <c r="J310" s="47"/>
      <c r="K310" s="47"/>
      <c r="M310" s="48"/>
      <c r="N310" s="47"/>
      <c r="O310" s="47"/>
      <c r="P310" s="71"/>
      <c r="T310" s="280"/>
      <c r="U310" s="255"/>
      <c r="V310" s="242"/>
      <c r="W310" s="242"/>
      <c r="X310" s="242"/>
      <c r="Y310" s="242"/>
      <c r="Z310" s="281"/>
      <c r="AA310" s="245"/>
      <c r="AB310" s="286"/>
      <c r="AC310" s="935"/>
      <c r="AD310" s="271"/>
    </row>
    <row r="311" spans="2:30" ht="18.75" x14ac:dyDescent="0.25">
      <c r="B311" s="108"/>
      <c r="C311" s="108" t="s">
        <v>202</v>
      </c>
      <c r="D311" s="57"/>
      <c r="E311" s="44"/>
      <c r="F311" s="57"/>
      <c r="G311" s="57"/>
      <c r="H311" s="81">
        <f>AC334</f>
        <v>2</v>
      </c>
      <c r="I311" s="57" t="str">
        <f>IF(H311&gt;1,"OPERATEURS PRODUCTIFS","OPERATEUR PRODUCTIF")</f>
        <v>OPERATEURS PRODUCTIFS</v>
      </c>
      <c r="J311" s="57"/>
      <c r="K311" s="47"/>
      <c r="M311" s="48"/>
      <c r="N311" s="47">
        <f>TRUNC(H311)*8*(TRUNC(60/$R$289*100)/100)*$H$59</f>
        <v>607.19999999999993</v>
      </c>
      <c r="O311" s="932" t="s">
        <v>125</v>
      </c>
      <c r="P311" s="933"/>
      <c r="T311" s="280" t="s">
        <v>311</v>
      </c>
      <c r="U311" s="255"/>
      <c r="V311" s="242"/>
      <c r="W311" s="242"/>
      <c r="X311" s="242"/>
      <c r="Y311" s="242"/>
      <c r="Z311" s="281"/>
      <c r="AA311" s="247"/>
      <c r="AB311" s="286"/>
      <c r="AC311" s="935"/>
      <c r="AD311" s="271"/>
    </row>
    <row r="312" spans="2:30" ht="15" customHeight="1" x14ac:dyDescent="0.25">
      <c r="C312" s="108"/>
      <c r="D312" s="108"/>
      <c r="I312" s="57"/>
      <c r="J312" s="57"/>
      <c r="K312" s="57"/>
      <c r="M312" s="48"/>
      <c r="N312" s="47"/>
      <c r="O312" s="657"/>
      <c r="P312" s="658"/>
      <c r="T312" s="280"/>
      <c r="U312" s="255"/>
      <c r="V312" s="242"/>
      <c r="W312" s="242"/>
      <c r="X312" s="242"/>
      <c r="Y312" s="242"/>
      <c r="Z312" s="281"/>
      <c r="AA312" s="247"/>
      <c r="AB312" s="286"/>
      <c r="AC312" s="935"/>
      <c r="AD312" s="271"/>
    </row>
    <row r="313" spans="2:30" ht="15.75" customHeight="1" x14ac:dyDescent="0.25">
      <c r="B313" s="990" t="s">
        <v>201</v>
      </c>
      <c r="C313" s="990"/>
      <c r="D313" s="990"/>
      <c r="E313" s="990"/>
      <c r="I313" s="57"/>
      <c r="J313" s="57"/>
      <c r="K313" s="57"/>
      <c r="M313" s="48"/>
      <c r="N313" s="47"/>
      <c r="O313" s="657"/>
      <c r="P313" s="658"/>
      <c r="T313" s="276" t="s">
        <v>220</v>
      </c>
      <c r="U313" s="283">
        <f>IF($H$59&gt;0,H86/($H$59),0)</f>
        <v>0</v>
      </c>
      <c r="V313" s="241" t="s">
        <v>230</v>
      </c>
      <c r="W313" s="242" t="s">
        <v>217</v>
      </c>
      <c r="X313" s="284">
        <f>IF($H$59&gt;0,I86/($H$59),0)</f>
        <v>0</v>
      </c>
      <c r="Y313" s="241" t="s">
        <v>240</v>
      </c>
      <c r="Z313" s="244">
        <f>Q86</f>
        <v>0.9</v>
      </c>
      <c r="AA313" s="245" t="s">
        <v>233</v>
      </c>
      <c r="AB313" s="286">
        <f t="shared" si="6"/>
        <v>0</v>
      </c>
      <c r="AC313" s="935"/>
      <c r="AD313" s="269"/>
    </row>
    <row r="314" spans="2:30" ht="15" customHeight="1" x14ac:dyDescent="0.25">
      <c r="B314" s="105" t="s">
        <v>133</v>
      </c>
      <c r="C314" s="105"/>
      <c r="D314" s="47"/>
      <c r="E314" s="47"/>
      <c r="F314" s="47"/>
      <c r="G314" s="47"/>
      <c r="H314" s="47"/>
      <c r="I314" s="47"/>
      <c r="J314" s="47"/>
      <c r="K314" s="47"/>
      <c r="M314" s="48"/>
      <c r="N314" s="47"/>
      <c r="O314" s="47"/>
      <c r="P314" s="71"/>
      <c r="T314" s="276" t="s">
        <v>221</v>
      </c>
      <c r="U314" s="283">
        <f>IF($H$59&gt;0,H88/($H$59),0)</f>
        <v>0</v>
      </c>
      <c r="V314" s="241" t="s">
        <v>230</v>
      </c>
      <c r="W314" s="242" t="s">
        <v>217</v>
      </c>
      <c r="X314" s="284">
        <f>IF($H$59&gt;0,I88/($H$59),0)</f>
        <v>0</v>
      </c>
      <c r="Y314" s="241" t="s">
        <v>240</v>
      </c>
      <c r="Z314" s="244">
        <f>Q88</f>
        <v>1.2</v>
      </c>
      <c r="AA314" s="245" t="s">
        <v>233</v>
      </c>
      <c r="AB314" s="286">
        <f t="shared" si="6"/>
        <v>0</v>
      </c>
      <c r="AC314" s="935"/>
      <c r="AD314" s="287">
        <v>6</v>
      </c>
    </row>
    <row r="315" spans="2:30" x14ac:dyDescent="0.25">
      <c r="B315" s="1000" t="s">
        <v>138</v>
      </c>
      <c r="C315" s="1000"/>
      <c r="D315" s="1000"/>
      <c r="E315" s="1000"/>
      <c r="F315" s="47"/>
      <c r="G315" s="47"/>
      <c r="H315" s="82"/>
      <c r="I315" s="47"/>
      <c r="J315" s="47"/>
      <c r="K315" s="47"/>
      <c r="M315" s="48"/>
      <c r="N315" s="47"/>
      <c r="O315" s="47"/>
      <c r="P315" s="71"/>
      <c r="T315" s="276"/>
      <c r="U315" s="283"/>
      <c r="V315" s="241"/>
      <c r="W315" s="242"/>
      <c r="X315" s="284"/>
      <c r="Y315" s="241"/>
      <c r="Z315" s="244"/>
      <c r="AA315" s="245"/>
      <c r="AB315" s="286"/>
      <c r="AC315" s="935"/>
      <c r="AD315" s="270"/>
    </row>
    <row r="316" spans="2:30" ht="15.75" thickBot="1" x14ac:dyDescent="0.3">
      <c r="B316" s="990" t="s">
        <v>134</v>
      </c>
      <c r="C316" s="990"/>
      <c r="D316" s="990"/>
      <c r="E316" s="990"/>
      <c r="F316" s="47"/>
      <c r="G316" s="47"/>
      <c r="H316" s="47"/>
      <c r="I316" s="47"/>
      <c r="J316" s="47"/>
      <c r="K316" s="47"/>
      <c r="M316" s="48"/>
      <c r="N316" s="47"/>
      <c r="O316" s="47"/>
      <c r="P316" s="71"/>
      <c r="T316" s="276" t="s">
        <v>222</v>
      </c>
      <c r="U316" s="283">
        <f>IF($H$59&gt;0,H90/($H$59),0)</f>
        <v>0</v>
      </c>
      <c r="V316" s="241" t="s">
        <v>230</v>
      </c>
      <c r="W316" s="242" t="s">
        <v>217</v>
      </c>
      <c r="X316" s="284">
        <f>IF($H$59&gt;0,I90/($H$59),0)</f>
        <v>0</v>
      </c>
      <c r="Y316" s="241" t="s">
        <v>240</v>
      </c>
      <c r="Z316" s="244">
        <f>Q90</f>
        <v>1.2</v>
      </c>
      <c r="AA316" s="245" t="s">
        <v>233</v>
      </c>
      <c r="AB316" s="286">
        <f t="shared" si="6"/>
        <v>0</v>
      </c>
      <c r="AC316" s="935"/>
      <c r="AD316" s="271"/>
    </row>
    <row r="317" spans="2:30" x14ac:dyDescent="0.25">
      <c r="B317" s="990" t="s">
        <v>135</v>
      </c>
      <c r="C317" s="990"/>
      <c r="D317" s="990"/>
      <c r="E317" s="990"/>
      <c r="F317" s="47"/>
      <c r="G317" s="47"/>
      <c r="H317" s="47"/>
      <c r="I317" s="47"/>
      <c r="J317" s="47"/>
      <c r="K317" s="89" t="s">
        <v>253</v>
      </c>
      <c r="L317" s="313" t="s">
        <v>4</v>
      </c>
      <c r="M317" s="48"/>
      <c r="N317" s="47"/>
      <c r="O317" s="47"/>
      <c r="P317" s="71"/>
      <c r="T317" s="285" t="s">
        <v>223</v>
      </c>
      <c r="U317" s="283">
        <f>IF($H$59&gt;0,H92/($H$59),0)</f>
        <v>0</v>
      </c>
      <c r="V317" s="241" t="s">
        <v>230</v>
      </c>
      <c r="W317" s="242" t="s">
        <v>217</v>
      </c>
      <c r="X317" s="284">
        <f>IF($H$59&gt;0,I92/($H$59),0)</f>
        <v>0</v>
      </c>
      <c r="Y317" s="241" t="s">
        <v>240</v>
      </c>
      <c r="Z317" s="244">
        <f>Q92</f>
        <v>1.4</v>
      </c>
      <c r="AA317" s="245" t="s">
        <v>233</v>
      </c>
      <c r="AB317" s="286">
        <f t="shared" si="6"/>
        <v>0</v>
      </c>
      <c r="AC317" s="935"/>
      <c r="AD317" s="271"/>
    </row>
    <row r="318" spans="2:30" ht="15.75" thickBot="1" x14ac:dyDescent="0.3">
      <c r="B318" s="990" t="s">
        <v>136</v>
      </c>
      <c r="C318" s="990"/>
      <c r="D318" s="990"/>
      <c r="E318" s="990"/>
      <c r="F318" s="47"/>
      <c r="G318" s="47"/>
      <c r="H318" s="47"/>
      <c r="I318" s="47"/>
      <c r="J318" s="47"/>
      <c r="K318" s="90" t="s">
        <v>253</v>
      </c>
      <c r="L318" s="314" t="s">
        <v>4</v>
      </c>
      <c r="M318" s="48"/>
      <c r="N318" s="47"/>
      <c r="O318" s="47"/>
      <c r="P318" s="71"/>
      <c r="T318" s="285"/>
      <c r="U318" s="283"/>
      <c r="V318" s="241"/>
      <c r="W318" s="242"/>
      <c r="X318" s="284"/>
      <c r="Y318" s="241"/>
      <c r="Z318" s="244"/>
      <c r="AA318" s="245"/>
      <c r="AB318" s="286"/>
      <c r="AC318" s="935"/>
      <c r="AD318" s="271"/>
    </row>
    <row r="319" spans="2:30" x14ac:dyDescent="0.25">
      <c r="B319" s="990" t="s">
        <v>137</v>
      </c>
      <c r="C319" s="990"/>
      <c r="D319" s="990"/>
      <c r="E319" s="990"/>
      <c r="F319" s="47"/>
      <c r="G319" s="47"/>
      <c r="H319" s="47"/>
      <c r="I319" s="47"/>
      <c r="J319" s="47"/>
      <c r="K319" s="47"/>
      <c r="M319" s="48"/>
      <c r="N319" s="47"/>
      <c r="O319" s="47"/>
      <c r="P319" s="71"/>
      <c r="T319" s="285" t="s">
        <v>224</v>
      </c>
      <c r="U319" s="283">
        <f>IF($H$59&gt;0,H94/($H$59),0)</f>
        <v>0</v>
      </c>
      <c r="V319" s="241" t="s">
        <v>230</v>
      </c>
      <c r="W319" s="242" t="s">
        <v>217</v>
      </c>
      <c r="X319" s="284">
        <f>IF($H$59&gt;0,I94/($H$59),0)</f>
        <v>0</v>
      </c>
      <c r="Y319" s="241" t="s">
        <v>240</v>
      </c>
      <c r="Z319" s="244">
        <f>Q94</f>
        <v>1.5</v>
      </c>
      <c r="AA319" s="245" t="s">
        <v>233</v>
      </c>
      <c r="AB319" s="286">
        <f t="shared" si="6"/>
        <v>0</v>
      </c>
      <c r="AC319" s="935"/>
      <c r="AD319" s="271"/>
    </row>
    <row r="320" spans="2:30" ht="15.75" thickBot="1" x14ac:dyDescent="0.3">
      <c r="B320" s="1000" t="s">
        <v>139</v>
      </c>
      <c r="C320" s="1000"/>
      <c r="D320" s="1000"/>
      <c r="E320" s="1000"/>
      <c r="F320" s="47"/>
      <c r="G320" s="47"/>
      <c r="H320" s="47"/>
      <c r="I320" s="47"/>
      <c r="J320" s="47"/>
      <c r="K320" s="47"/>
      <c r="M320" s="48"/>
      <c r="N320" s="47"/>
      <c r="O320" s="47"/>
      <c r="P320" s="71"/>
      <c r="T320" s="285" t="s">
        <v>225</v>
      </c>
      <c r="U320" s="283">
        <f>IF($H$59&gt;0,H96/($H$59),0)</f>
        <v>0</v>
      </c>
      <c r="V320" s="241" t="s">
        <v>230</v>
      </c>
      <c r="W320" s="242" t="s">
        <v>217</v>
      </c>
      <c r="X320" s="284">
        <f>IF($H$59&gt;0,I96/($H$59),0)</f>
        <v>0</v>
      </c>
      <c r="Y320" s="241" t="s">
        <v>240</v>
      </c>
      <c r="Z320" s="244">
        <f>Q96</f>
        <v>1.5</v>
      </c>
      <c r="AA320" s="245" t="s">
        <v>233</v>
      </c>
      <c r="AB320" s="286">
        <f t="shared" si="6"/>
        <v>0</v>
      </c>
      <c r="AC320" s="935"/>
      <c r="AD320" s="271"/>
    </row>
    <row r="321" spans="2:30" x14ac:dyDescent="0.25">
      <c r="B321" s="990" t="s">
        <v>140</v>
      </c>
      <c r="C321" s="990"/>
      <c r="D321" s="990"/>
      <c r="E321" s="990"/>
      <c r="F321" s="47"/>
      <c r="G321" s="47"/>
      <c r="H321" s="47"/>
      <c r="I321" s="47"/>
      <c r="J321" s="47"/>
      <c r="K321" s="89" t="s">
        <v>253</v>
      </c>
      <c r="L321" s="313" t="s">
        <v>4</v>
      </c>
      <c r="M321" s="48"/>
      <c r="N321" s="47"/>
      <c r="O321" s="47"/>
      <c r="P321" s="71"/>
      <c r="T321" s="285"/>
      <c r="U321" s="283"/>
      <c r="V321" s="241"/>
      <c r="W321" s="242"/>
      <c r="X321" s="284"/>
      <c r="Y321" s="241"/>
      <c r="Z321" s="244"/>
      <c r="AA321" s="245"/>
      <c r="AB321" s="286"/>
      <c r="AC321" s="935"/>
      <c r="AD321" s="271"/>
    </row>
    <row r="322" spans="2:30" ht="15.75" thickBot="1" x14ac:dyDescent="0.3">
      <c r="B322" s="990" t="s">
        <v>105</v>
      </c>
      <c r="C322" s="990"/>
      <c r="D322" s="990"/>
      <c r="E322" s="990"/>
      <c r="F322" s="47"/>
      <c r="G322" s="47"/>
      <c r="H322" s="47"/>
      <c r="I322" s="47"/>
      <c r="J322" s="47"/>
      <c r="K322" s="90" t="s">
        <v>253</v>
      </c>
      <c r="L322" s="314" t="s">
        <v>4</v>
      </c>
      <c r="M322" s="48"/>
      <c r="N322" s="47"/>
      <c r="O322" s="47"/>
      <c r="P322" s="71"/>
      <c r="T322" s="285" t="s">
        <v>226</v>
      </c>
      <c r="U322" s="283">
        <f>IF($H$59&gt;0,H98/($H$59),0)</f>
        <v>0</v>
      </c>
      <c r="V322" s="241" t="s">
        <v>230</v>
      </c>
      <c r="W322" s="242" t="s">
        <v>217</v>
      </c>
      <c r="X322" s="284">
        <f>IF($H$59&gt;0,I98/($H$59),0)</f>
        <v>0</v>
      </c>
      <c r="Y322" s="241" t="s">
        <v>240</v>
      </c>
      <c r="Z322" s="244">
        <f>Q98</f>
        <v>1.7</v>
      </c>
      <c r="AA322" s="245" t="s">
        <v>233</v>
      </c>
      <c r="AB322" s="286">
        <f t="shared" si="6"/>
        <v>0</v>
      </c>
      <c r="AC322" s="935"/>
      <c r="AD322" s="271"/>
    </row>
    <row r="323" spans="2:30" x14ac:dyDescent="0.25">
      <c r="B323" s="990" t="s">
        <v>141</v>
      </c>
      <c r="C323" s="990"/>
      <c r="D323" s="990"/>
      <c r="E323" s="990"/>
      <c r="F323" s="47"/>
      <c r="G323" s="82"/>
      <c r="H323" s="82"/>
      <c r="I323" s="47"/>
      <c r="J323" s="47"/>
      <c r="K323" s="47"/>
      <c r="M323" s="48"/>
      <c r="N323" s="47"/>
      <c r="O323" s="47"/>
      <c r="P323" s="71"/>
      <c r="T323" s="285" t="s">
        <v>227</v>
      </c>
      <c r="U323" s="283">
        <f>IF($H$59&gt;0,H100/($H$59),0)</f>
        <v>0</v>
      </c>
      <c r="V323" s="241" t="s">
        <v>230</v>
      </c>
      <c r="W323" s="242" t="s">
        <v>217</v>
      </c>
      <c r="X323" s="284">
        <f>IF($H$59&gt;0,I100/($H$59),0)</f>
        <v>0</v>
      </c>
      <c r="Y323" s="241" t="s">
        <v>240</v>
      </c>
      <c r="Z323" s="244">
        <f>Q100</f>
        <v>1.7</v>
      </c>
      <c r="AA323" s="245" t="s">
        <v>233</v>
      </c>
      <c r="AB323" s="286">
        <f t="shared" si="6"/>
        <v>0</v>
      </c>
      <c r="AC323" s="935"/>
      <c r="AD323" s="271"/>
    </row>
    <row r="324" spans="2:30" x14ac:dyDescent="0.25">
      <c r="B324" s="990" t="s">
        <v>132</v>
      </c>
      <c r="C324" s="990"/>
      <c r="D324" s="990"/>
      <c r="E324" s="990"/>
      <c r="F324" s="47"/>
      <c r="G324" s="47"/>
      <c r="H324" s="47"/>
      <c r="I324" s="47"/>
      <c r="J324" s="47"/>
      <c r="K324" s="47"/>
      <c r="M324" s="48"/>
      <c r="N324" s="47"/>
      <c r="O324" s="47"/>
      <c r="P324" s="71"/>
      <c r="T324" s="285"/>
      <c r="U324" s="283"/>
      <c r="V324" s="241"/>
      <c r="W324" s="242"/>
      <c r="X324" s="284"/>
      <c r="Y324" s="241"/>
      <c r="Z324" s="244"/>
      <c r="AA324" s="245"/>
      <c r="AB324" s="286"/>
      <c r="AC324" s="935"/>
      <c r="AD324" s="271"/>
    </row>
    <row r="325" spans="2:30" x14ac:dyDescent="0.25">
      <c r="B325" s="646"/>
      <c r="C325" s="646"/>
      <c r="D325" s="646"/>
      <c r="E325" s="646"/>
      <c r="F325" s="47"/>
      <c r="G325" s="47"/>
      <c r="H325" s="47"/>
      <c r="I325" s="47"/>
      <c r="J325" s="47"/>
      <c r="K325" s="47"/>
      <c r="M325" s="48"/>
      <c r="N325" s="47"/>
      <c r="O325" s="47"/>
      <c r="P325" s="71"/>
      <c r="T325" s="285" t="s">
        <v>312</v>
      </c>
      <c r="U325" s="283">
        <f>IF($H$59&gt;0,H102/($H$59),0)</f>
        <v>0</v>
      </c>
      <c r="V325" s="241" t="s">
        <v>230</v>
      </c>
      <c r="W325" s="242" t="s">
        <v>217</v>
      </c>
      <c r="X325" s="284">
        <f>IF($H$59&gt;0,I102/($H$59),0)</f>
        <v>0</v>
      </c>
      <c r="Y325" s="241" t="s">
        <v>240</v>
      </c>
      <c r="Z325" s="244">
        <f>Q102</f>
        <v>0</v>
      </c>
      <c r="AA325" s="245" t="s">
        <v>233</v>
      </c>
      <c r="AB325" s="286">
        <f t="shared" si="6"/>
        <v>0</v>
      </c>
      <c r="AC325" s="935"/>
      <c r="AD325" s="271"/>
    </row>
    <row r="326" spans="2:30" ht="18.75" x14ac:dyDescent="0.25">
      <c r="B326" s="108"/>
      <c r="C326" s="108" t="s">
        <v>142</v>
      </c>
      <c r="D326" s="108"/>
      <c r="E326" s="108"/>
      <c r="F326" s="57"/>
      <c r="G326" s="57"/>
      <c r="H326" s="81">
        <f>AC346</f>
        <v>0</v>
      </c>
      <c r="I326" s="57" t="str">
        <f>IF(H326&gt;1,"OPERATEURS PRODUCTIFS","OPERATEUR PRODUCTIF")</f>
        <v>OPERATEUR PRODUCTIF</v>
      </c>
      <c r="J326" s="57"/>
      <c r="K326" s="47"/>
      <c r="M326" s="48"/>
      <c r="N326" s="47">
        <f>TRUNC(H326)*8*(TRUNC(60/$R$289*100)/100)*$H$59</f>
        <v>0</v>
      </c>
      <c r="O326" s="932" t="s">
        <v>125</v>
      </c>
      <c r="P326" s="933"/>
      <c r="T326" s="285"/>
      <c r="U326" s="283"/>
      <c r="V326" s="241"/>
      <c r="W326" s="242"/>
      <c r="X326" s="284"/>
      <c r="Y326" s="241"/>
      <c r="Z326" s="244"/>
      <c r="AA326" s="245"/>
      <c r="AB326" s="286"/>
      <c r="AC326" s="935"/>
      <c r="AD326" s="270"/>
    </row>
    <row r="327" spans="2:30" ht="15" customHeight="1" x14ac:dyDescent="0.25">
      <c r="C327" s="108"/>
      <c r="D327" s="108"/>
      <c r="I327" s="57"/>
      <c r="J327" s="57"/>
      <c r="K327" s="57"/>
      <c r="M327" s="48"/>
      <c r="N327" s="47"/>
      <c r="O327" s="657"/>
      <c r="P327" s="658"/>
      <c r="T327" s="285" t="s">
        <v>229</v>
      </c>
      <c r="U327" s="283">
        <f>IF($H$59&gt;0,(H136+H138)/($H$59),0)</f>
        <v>0</v>
      </c>
      <c r="V327" s="241" t="s">
        <v>231</v>
      </c>
      <c r="W327" s="242"/>
      <c r="X327" s="284"/>
      <c r="Y327" s="241"/>
      <c r="Z327" s="244">
        <f>Q136</f>
        <v>3</v>
      </c>
      <c r="AA327" s="247" t="s">
        <v>232</v>
      </c>
      <c r="AB327" s="286">
        <f>U327*Z327/8</f>
        <v>0</v>
      </c>
      <c r="AC327" s="935"/>
      <c r="AD327" s="270"/>
    </row>
    <row r="328" spans="2:30" ht="14.25" customHeight="1" x14ac:dyDescent="0.25">
      <c r="B328" s="105" t="s">
        <v>155</v>
      </c>
      <c r="C328" s="105"/>
      <c r="D328" s="105"/>
      <c r="E328" s="105"/>
      <c r="F328" s="47"/>
      <c r="G328" s="47"/>
      <c r="H328" s="47"/>
      <c r="I328" s="47"/>
      <c r="J328" s="47"/>
      <c r="K328" s="47"/>
      <c r="M328" s="48"/>
      <c r="N328" s="47"/>
      <c r="O328" s="47"/>
      <c r="P328" s="71"/>
      <c r="T328" s="285"/>
      <c r="U328" s="283"/>
      <c r="V328" s="242"/>
      <c r="W328" s="242"/>
      <c r="X328" s="242"/>
      <c r="Y328" s="242"/>
      <c r="Z328" s="248"/>
      <c r="AA328" s="247"/>
      <c r="AB328" s="286"/>
      <c r="AC328" s="935"/>
      <c r="AD328" s="270"/>
    </row>
    <row r="329" spans="2:30" x14ac:dyDescent="0.25">
      <c r="B329" s="990" t="s">
        <v>143</v>
      </c>
      <c r="C329" s="990"/>
      <c r="D329" s="990"/>
      <c r="E329" s="990"/>
      <c r="F329" s="47"/>
      <c r="G329" s="47"/>
      <c r="H329" s="47"/>
      <c r="I329" s="47"/>
      <c r="J329" s="47"/>
      <c r="K329" s="47"/>
      <c r="M329" s="48"/>
      <c r="N329" s="47"/>
      <c r="O329" s="47"/>
      <c r="P329" s="71"/>
      <c r="T329" s="285" t="s">
        <v>48</v>
      </c>
      <c r="U329" s="283">
        <f>IF($H$59&gt;0,J126/($H$59),0)</f>
        <v>0</v>
      </c>
      <c r="V329" s="241" t="s">
        <v>230</v>
      </c>
      <c r="W329" s="242"/>
      <c r="X329" s="242"/>
      <c r="Y329" s="242"/>
      <c r="Z329" s="248">
        <f>Q126</f>
        <v>5</v>
      </c>
      <c r="AA329" s="247" t="s">
        <v>234</v>
      </c>
      <c r="AB329" s="286">
        <f>U329*Z329/8</f>
        <v>0</v>
      </c>
      <c r="AC329" s="935"/>
      <c r="AD329" s="288">
        <f>+MAX(AC293,AD314)</f>
        <v>11</v>
      </c>
    </row>
    <row r="330" spans="2:30" x14ac:dyDescent="0.25">
      <c r="B330" s="1000" t="s">
        <v>156</v>
      </c>
      <c r="C330" s="1000"/>
      <c r="D330" s="1000"/>
      <c r="E330" s="1000"/>
      <c r="F330" s="47"/>
      <c r="G330" s="47"/>
      <c r="H330" s="47"/>
      <c r="I330" s="47"/>
      <c r="J330" s="47"/>
      <c r="K330" s="47"/>
      <c r="M330" s="48"/>
      <c r="N330" s="47"/>
      <c r="O330" s="47"/>
      <c r="P330" s="71"/>
      <c r="T330" s="285"/>
      <c r="U330" s="283"/>
      <c r="V330" s="242"/>
      <c r="W330" s="242"/>
      <c r="X330" s="242"/>
      <c r="Y330" s="242"/>
      <c r="Z330" s="248"/>
      <c r="AA330" s="247"/>
      <c r="AB330" s="286"/>
      <c r="AC330" s="935"/>
      <c r="AD330" s="270"/>
    </row>
    <row r="331" spans="2:30" x14ac:dyDescent="0.25">
      <c r="B331" s="990" t="s">
        <v>144</v>
      </c>
      <c r="C331" s="990"/>
      <c r="D331" s="990"/>
      <c r="E331" s="990"/>
      <c r="F331" s="47"/>
      <c r="G331" s="47"/>
      <c r="H331" s="47"/>
      <c r="I331" s="47"/>
      <c r="J331" s="47"/>
      <c r="K331" s="47"/>
      <c r="M331" s="48"/>
      <c r="N331" s="47"/>
      <c r="O331" s="47"/>
      <c r="P331" s="71"/>
      <c r="T331" s="285" t="s">
        <v>166</v>
      </c>
      <c r="U331" s="283">
        <f>IF($H$59&gt;0,H128/($H$59),0)</f>
        <v>0</v>
      </c>
      <c r="V331" s="241" t="s">
        <v>231</v>
      </c>
      <c r="W331" s="242"/>
      <c r="X331" s="242"/>
      <c r="Y331" s="242"/>
      <c r="Z331" s="248">
        <f>IF(J128&gt;3,Q128,Q130)</f>
        <v>4</v>
      </c>
      <c r="AA331" s="247" t="s">
        <v>232</v>
      </c>
      <c r="AB331" s="286">
        <f>U331*Z331/8</f>
        <v>0</v>
      </c>
      <c r="AC331" s="935"/>
      <c r="AD331" s="270"/>
    </row>
    <row r="332" spans="2:30" x14ac:dyDescent="0.25">
      <c r="B332" s="105" t="s">
        <v>157</v>
      </c>
      <c r="C332" s="105"/>
      <c r="D332" s="105"/>
      <c r="E332" s="105"/>
      <c r="F332" s="47"/>
      <c r="G332" s="47"/>
      <c r="H332" s="47"/>
      <c r="I332" s="47"/>
      <c r="J332" s="47"/>
      <c r="K332" s="47"/>
      <c r="M332" s="48"/>
      <c r="N332" s="47"/>
      <c r="O332" s="47"/>
      <c r="P332" s="71"/>
      <c r="T332" s="285" t="s">
        <v>165</v>
      </c>
      <c r="U332" s="283">
        <f>IF($H$59&gt;0,+H140/($H$59),0)</f>
        <v>0</v>
      </c>
      <c r="V332" s="241" t="s">
        <v>231</v>
      </c>
      <c r="W332" s="242"/>
      <c r="X332" s="242"/>
      <c r="Y332" s="242"/>
      <c r="Z332" s="244">
        <f>IF(J140&gt;3,Q128,Q130)</f>
        <v>4</v>
      </c>
      <c r="AA332" s="247" t="s">
        <v>232</v>
      </c>
      <c r="AB332" s="286">
        <f>U332*Z332/8</f>
        <v>0</v>
      </c>
      <c r="AC332" s="935"/>
      <c r="AD332" s="271"/>
    </row>
    <row r="333" spans="2:30" x14ac:dyDescent="0.25">
      <c r="B333" s="105" t="s">
        <v>145</v>
      </c>
      <c r="C333" s="105"/>
      <c r="D333" s="105"/>
      <c r="E333" s="105"/>
      <c r="F333" s="47"/>
      <c r="G333" s="47"/>
      <c r="H333" s="47"/>
      <c r="I333" s="47"/>
      <c r="J333" s="47"/>
      <c r="K333" s="47"/>
      <c r="M333" s="48"/>
      <c r="N333" s="47"/>
      <c r="O333" s="47"/>
      <c r="P333" s="71"/>
      <c r="T333" s="273"/>
      <c r="U333" s="250"/>
      <c r="V333" s="251"/>
      <c r="W333" s="251"/>
      <c r="X333" s="251"/>
      <c r="Y333" s="251"/>
      <c r="Z333" s="252"/>
      <c r="AA333" s="253"/>
      <c r="AB333" s="656"/>
      <c r="AC333" s="936"/>
      <c r="AD333" s="274"/>
    </row>
    <row r="334" spans="2:30" x14ac:dyDescent="0.25">
      <c r="B334" s="990" t="s">
        <v>146</v>
      </c>
      <c r="C334" s="990"/>
      <c r="D334" s="990"/>
      <c r="E334" s="990"/>
      <c r="F334" s="47"/>
      <c r="G334" s="47"/>
      <c r="H334" s="47"/>
      <c r="I334" s="47"/>
      <c r="J334" s="47"/>
      <c r="K334" s="47"/>
      <c r="M334" s="48"/>
      <c r="N334" s="47"/>
      <c r="O334" s="47"/>
      <c r="P334" s="71"/>
      <c r="T334" s="290" t="s">
        <v>219</v>
      </c>
      <c r="U334" s="237"/>
      <c r="V334" s="238"/>
      <c r="W334" s="238"/>
      <c r="X334" s="238"/>
      <c r="Y334" s="238"/>
      <c r="Z334" s="254"/>
      <c r="AA334" s="239"/>
      <c r="AB334" s="297"/>
      <c r="AC334" s="929">
        <f>IF(SUM(AB335:AB345)&gt;0,ROUND(SUM(AB335:AB345)+0.5,0),0)</f>
        <v>2</v>
      </c>
      <c r="AD334" s="275"/>
    </row>
    <row r="335" spans="2:30" x14ac:dyDescent="0.25">
      <c r="B335" s="990" t="s">
        <v>147</v>
      </c>
      <c r="C335" s="990"/>
      <c r="D335" s="990"/>
      <c r="E335" s="990"/>
      <c r="F335" s="47"/>
      <c r="G335" s="47"/>
      <c r="H335" s="47"/>
      <c r="I335" s="47"/>
      <c r="J335" s="47"/>
      <c r="K335" s="47"/>
      <c r="M335" s="48"/>
      <c r="N335" s="47"/>
      <c r="O335" s="47"/>
      <c r="P335" s="71"/>
      <c r="T335" s="285" t="s">
        <v>237</v>
      </c>
      <c r="U335" s="283">
        <f>IF($H$59&gt;0,+H143/($H$59),0)</f>
        <v>0</v>
      </c>
      <c r="V335" s="241" t="s">
        <v>231</v>
      </c>
      <c r="W335" s="242"/>
      <c r="X335" s="242"/>
      <c r="Y335" s="242"/>
      <c r="Z335" s="244">
        <f>Q143</f>
        <v>3</v>
      </c>
      <c r="AA335" s="247" t="s">
        <v>232</v>
      </c>
      <c r="AB335" s="286">
        <f>Z335*U335/8</f>
        <v>0</v>
      </c>
      <c r="AC335" s="930"/>
      <c r="AD335" s="269"/>
    </row>
    <row r="336" spans="2:30" x14ac:dyDescent="0.25">
      <c r="B336" s="1000" t="s">
        <v>158</v>
      </c>
      <c r="C336" s="1000"/>
      <c r="D336" s="1000"/>
      <c r="E336" s="1000"/>
      <c r="F336" s="47"/>
      <c r="G336" s="47"/>
      <c r="H336" s="47"/>
      <c r="I336" s="47"/>
      <c r="J336" s="47"/>
      <c r="K336" s="47"/>
      <c r="M336" s="48"/>
      <c r="N336" s="47"/>
      <c r="O336" s="47"/>
      <c r="P336" s="71"/>
      <c r="T336" s="276" t="s">
        <v>238</v>
      </c>
      <c r="U336" s="283">
        <f>IF($H$59&gt;0,+I147/($H$59),0)</f>
        <v>0</v>
      </c>
      <c r="V336" s="241" t="s">
        <v>230</v>
      </c>
      <c r="W336" s="242"/>
      <c r="X336" s="242"/>
      <c r="Y336" s="242"/>
      <c r="Z336" s="244">
        <f>Q147</f>
        <v>3</v>
      </c>
      <c r="AA336" s="247" t="s">
        <v>234</v>
      </c>
      <c r="AB336" s="286">
        <f>Z336*U336/8</f>
        <v>0</v>
      </c>
      <c r="AC336" s="930"/>
      <c r="AD336" s="271"/>
    </row>
    <row r="337" spans="2:30" x14ac:dyDescent="0.25">
      <c r="B337" s="990" t="s">
        <v>132</v>
      </c>
      <c r="C337" s="990"/>
      <c r="D337" s="990"/>
      <c r="E337" s="990"/>
      <c r="F337" s="47"/>
      <c r="G337" s="47"/>
      <c r="H337" s="47"/>
      <c r="I337" s="47"/>
      <c r="J337" s="47"/>
      <c r="K337" s="47"/>
      <c r="M337" s="48"/>
      <c r="N337" s="47"/>
      <c r="O337" s="47"/>
      <c r="P337" s="71"/>
      <c r="T337" s="276" t="s">
        <v>239</v>
      </c>
      <c r="U337" s="283">
        <f>IF($H$59&gt;0,+H145/($H$59),0)</f>
        <v>0</v>
      </c>
      <c r="V337" s="241" t="s">
        <v>231</v>
      </c>
      <c r="W337" s="242"/>
      <c r="X337" s="242"/>
      <c r="Y337" s="242"/>
      <c r="Z337" s="244">
        <f>Q145</f>
        <v>3</v>
      </c>
      <c r="AA337" s="247" t="s">
        <v>232</v>
      </c>
      <c r="AB337" s="286">
        <f>Z337*U337/8</f>
        <v>0</v>
      </c>
      <c r="AC337" s="930"/>
      <c r="AD337" s="271"/>
    </row>
    <row r="338" spans="2:30" x14ac:dyDescent="0.25">
      <c r="B338" s="646"/>
      <c r="C338" s="646"/>
      <c r="D338" s="646"/>
      <c r="E338" s="646"/>
      <c r="F338" s="47"/>
      <c r="G338" s="47"/>
      <c r="H338" s="47"/>
      <c r="I338" s="47"/>
      <c r="J338" s="47"/>
      <c r="K338" s="47"/>
      <c r="M338" s="48"/>
      <c r="N338" s="47"/>
      <c r="O338" s="47"/>
      <c r="P338" s="71"/>
      <c r="T338" s="276" t="s">
        <v>236</v>
      </c>
      <c r="U338" s="283">
        <f>IF($H$59&gt;0,+H146/($H$59),0)</f>
        <v>0</v>
      </c>
      <c r="V338" s="241" t="s">
        <v>231</v>
      </c>
      <c r="W338" s="242"/>
      <c r="X338" s="242"/>
      <c r="Y338" s="242"/>
      <c r="Z338" s="244">
        <f>Q142</f>
        <v>2.5</v>
      </c>
      <c r="AA338" s="247" t="s">
        <v>232</v>
      </c>
      <c r="AB338" s="286">
        <f>Z338*U338/8</f>
        <v>0</v>
      </c>
      <c r="AC338" s="930"/>
      <c r="AD338" s="271"/>
    </row>
    <row r="339" spans="2:30" ht="18.75" x14ac:dyDescent="0.25">
      <c r="B339" s="108"/>
      <c r="C339" s="108" t="s">
        <v>66</v>
      </c>
      <c r="D339" s="108"/>
      <c r="E339" s="108"/>
      <c r="F339" s="57"/>
      <c r="G339" s="57"/>
      <c r="H339" s="81">
        <f>AC354</f>
        <v>0</v>
      </c>
      <c r="I339" s="57" t="str">
        <f>IF(H339&gt;1,"OPERATEURS PRODUCTIFS","OPERATEUR PRODUCTIF")</f>
        <v>OPERATEUR PRODUCTIF</v>
      </c>
      <c r="J339" s="57"/>
      <c r="K339" s="47"/>
      <c r="M339" s="48"/>
      <c r="N339" s="47">
        <f>TRUNC(H339)*8*(TRUNC(60/$R$289*100)/100)*$H$59</f>
        <v>0</v>
      </c>
      <c r="O339" s="932" t="s">
        <v>125</v>
      </c>
      <c r="P339" s="933"/>
      <c r="T339" s="276" t="s">
        <v>235</v>
      </c>
      <c r="U339" s="283">
        <f>IF($H$59&gt;0,+I134/($H$59),0)</f>
        <v>0</v>
      </c>
      <c r="V339" s="241" t="s">
        <v>231</v>
      </c>
      <c r="W339" s="242"/>
      <c r="X339" s="242"/>
      <c r="Y339" s="242"/>
      <c r="Z339" s="244">
        <f>Q134</f>
        <v>3</v>
      </c>
      <c r="AA339" s="247" t="s">
        <v>234</v>
      </c>
      <c r="AB339" s="286">
        <f>Z339*U339/8</f>
        <v>0</v>
      </c>
      <c r="AC339" s="930"/>
      <c r="AD339" s="270"/>
    </row>
    <row r="340" spans="2:30" ht="15" customHeight="1" x14ac:dyDescent="0.25">
      <c r="C340" s="108"/>
      <c r="D340" s="108"/>
      <c r="I340" s="57"/>
      <c r="J340" s="57"/>
      <c r="K340" s="57"/>
      <c r="M340" s="48"/>
      <c r="N340" s="47"/>
      <c r="O340" s="657"/>
      <c r="P340" s="658"/>
      <c r="T340" s="272"/>
      <c r="U340" s="255"/>
      <c r="V340" s="242"/>
      <c r="W340" s="242"/>
      <c r="X340" s="242"/>
      <c r="Y340" s="242"/>
      <c r="Z340" s="248"/>
      <c r="AA340" s="247"/>
      <c r="AB340" s="286"/>
      <c r="AC340" s="930"/>
      <c r="AD340" s="271"/>
    </row>
    <row r="341" spans="2:30" ht="7.5" customHeight="1" x14ac:dyDescent="0.25">
      <c r="B341" s="990" t="s">
        <v>159</v>
      </c>
      <c r="C341" s="990"/>
      <c r="D341" s="990"/>
      <c r="E341" s="990"/>
      <c r="F341" s="47"/>
      <c r="G341" s="47"/>
      <c r="H341" s="47"/>
      <c r="I341" s="47"/>
      <c r="J341" s="47"/>
      <c r="K341" s="47"/>
      <c r="M341" s="48"/>
      <c r="N341" s="47"/>
      <c r="O341" s="47"/>
      <c r="P341" s="71"/>
      <c r="T341" s="272"/>
      <c r="U341" s="240"/>
      <c r="V341" s="243"/>
      <c r="W341" s="242"/>
      <c r="X341" s="242"/>
      <c r="Y341" s="242"/>
      <c r="Z341" s="248"/>
      <c r="AA341" s="247"/>
      <c r="AB341" s="286"/>
      <c r="AC341" s="930"/>
      <c r="AD341" s="271"/>
    </row>
    <row r="342" spans="2:30" x14ac:dyDescent="0.25">
      <c r="B342" s="990" t="s">
        <v>132</v>
      </c>
      <c r="C342" s="990"/>
      <c r="D342" s="990"/>
      <c r="E342" s="990"/>
      <c r="F342" s="47"/>
      <c r="G342" s="47"/>
      <c r="H342" s="47"/>
      <c r="I342" s="47"/>
      <c r="J342" s="47"/>
      <c r="K342" s="47"/>
      <c r="M342" s="48"/>
      <c r="N342" s="47"/>
      <c r="O342" s="47"/>
      <c r="P342" s="71"/>
      <c r="T342" s="272" t="s">
        <v>169</v>
      </c>
      <c r="U342" s="299">
        <f>IF($H$59&gt;0,H150/($H$59),0)</f>
        <v>24.242424242424242</v>
      </c>
      <c r="V342" s="241" t="s">
        <v>240</v>
      </c>
      <c r="W342" s="242"/>
      <c r="X342" s="242"/>
      <c r="Y342" s="242"/>
      <c r="Z342" s="248">
        <f>Q150</f>
        <v>0.55000000000000004</v>
      </c>
      <c r="AA342" s="245" t="s">
        <v>233</v>
      </c>
      <c r="AB342" s="286">
        <f>Z342*U342/8</f>
        <v>1.6666666666666667</v>
      </c>
      <c r="AC342" s="930"/>
      <c r="AD342" s="271"/>
    </row>
    <row r="343" spans="2:30" x14ac:dyDescent="0.25">
      <c r="B343" s="646"/>
      <c r="C343" s="646"/>
      <c r="D343" s="646"/>
      <c r="E343" s="646"/>
      <c r="F343" s="47"/>
      <c r="G343" s="47"/>
      <c r="H343" s="47"/>
      <c r="I343" s="47"/>
      <c r="J343" s="47"/>
      <c r="K343" s="47"/>
      <c r="M343" s="48"/>
      <c r="N343" s="47"/>
      <c r="O343" s="47"/>
      <c r="P343" s="71"/>
      <c r="T343" s="272" t="s">
        <v>62</v>
      </c>
      <c r="U343" s="299">
        <f>IF($H$59&gt;0,H154/($H$59),0)</f>
        <v>0</v>
      </c>
      <c r="V343" s="241" t="s">
        <v>240</v>
      </c>
      <c r="W343" s="242"/>
      <c r="X343" s="242"/>
      <c r="Y343" s="242"/>
      <c r="Z343" s="248">
        <f>Q154</f>
        <v>0.55000000000000004</v>
      </c>
      <c r="AA343" s="245" t="s">
        <v>233</v>
      </c>
      <c r="AB343" s="286">
        <f>Z343*U343/8</f>
        <v>0</v>
      </c>
      <c r="AC343" s="930"/>
      <c r="AD343" s="269"/>
    </row>
    <row r="344" spans="2:30" ht="18.75" x14ac:dyDescent="0.25">
      <c r="B344" s="108"/>
      <c r="C344" s="108" t="s">
        <v>57</v>
      </c>
      <c r="D344" s="108"/>
      <c r="E344" s="108"/>
      <c r="F344" s="57"/>
      <c r="G344" s="57"/>
      <c r="H344" s="81">
        <f>AC360</f>
        <v>2</v>
      </c>
      <c r="I344" s="57" t="str">
        <f>IF(H344&gt;1,"OPERATEURS PRODUCTIFS","OPERATEUR PRODUCTIF")</f>
        <v>OPERATEURS PRODUCTIFS</v>
      </c>
      <c r="J344" s="57"/>
      <c r="K344" s="47"/>
      <c r="M344" s="48"/>
      <c r="N344" s="47">
        <f>TRUNC(H344)*8*(TRUNC(60/$R$289*100)/100)*$H$59</f>
        <v>607.19999999999993</v>
      </c>
      <c r="O344" s="932" t="s">
        <v>125</v>
      </c>
      <c r="P344" s="933"/>
      <c r="T344" s="272" t="s">
        <v>63</v>
      </c>
      <c r="U344" s="299">
        <f>IF($H$59&gt;0,H160/($H$59),0)</f>
        <v>0</v>
      </c>
      <c r="V344" s="241" t="s">
        <v>240</v>
      </c>
      <c r="W344" s="242"/>
      <c r="X344" s="242"/>
      <c r="Y344" s="242"/>
      <c r="Z344" s="248">
        <f>Q160</f>
        <v>0.4</v>
      </c>
      <c r="AA344" s="245" t="s">
        <v>233</v>
      </c>
      <c r="AB344" s="286">
        <f>Z344*U344/8</f>
        <v>0</v>
      </c>
      <c r="AC344" s="930"/>
      <c r="AD344" s="271"/>
    </row>
    <row r="345" spans="2:30" ht="15.75" customHeight="1" thickBot="1" x14ac:dyDescent="0.3">
      <c r="C345" s="108"/>
      <c r="D345" s="108"/>
      <c r="I345" s="57"/>
      <c r="J345" s="57"/>
      <c r="K345" s="57"/>
      <c r="M345" s="48"/>
      <c r="N345" s="47"/>
      <c r="O345" s="657"/>
      <c r="P345" s="658"/>
      <c r="T345" s="273" t="s">
        <v>65</v>
      </c>
      <c r="U345" s="300">
        <f>IF($H$59&gt;0,H166/($H$59),0)</f>
        <v>0</v>
      </c>
      <c r="V345" s="241" t="s">
        <v>240</v>
      </c>
      <c r="W345" s="251"/>
      <c r="X345" s="251"/>
      <c r="Y345" s="251"/>
      <c r="Z345" s="252">
        <f>Q166</f>
        <v>0.8</v>
      </c>
      <c r="AA345" s="296" t="s">
        <v>233</v>
      </c>
      <c r="AB345" s="298">
        <f>Z345*U345/8</f>
        <v>0</v>
      </c>
      <c r="AC345" s="931"/>
      <c r="AD345" s="274"/>
    </row>
    <row r="346" spans="2:30" ht="15" customHeight="1" x14ac:dyDescent="0.25">
      <c r="B346" s="1000" t="s">
        <v>148</v>
      </c>
      <c r="C346" s="1000"/>
      <c r="D346" s="1000"/>
      <c r="E346" s="1000"/>
      <c r="G346" s="47"/>
      <c r="H346" s="47"/>
      <c r="I346" s="47"/>
      <c r="J346" s="47"/>
      <c r="K346" s="89" t="s">
        <v>253</v>
      </c>
      <c r="L346" s="313" t="s">
        <v>4</v>
      </c>
      <c r="M346" s="48"/>
      <c r="N346" s="47"/>
      <c r="O346" s="47"/>
      <c r="P346" s="71"/>
      <c r="T346" s="290" t="s">
        <v>242</v>
      </c>
      <c r="U346" s="257"/>
      <c r="V346" s="258"/>
      <c r="W346" s="238"/>
      <c r="X346" s="238"/>
      <c r="Y346" s="238"/>
      <c r="Z346" s="248"/>
      <c r="AA346" s="247"/>
      <c r="AB346" s="655"/>
      <c r="AC346" s="929">
        <f>IF(SUM(AB346:AB353)&gt;0.5,ROUNDUP(SUM(AB346:AB353),0),0)</f>
        <v>0</v>
      </c>
      <c r="AD346" s="275"/>
    </row>
    <row r="347" spans="2:30" ht="15.75" thickBot="1" x14ac:dyDescent="0.3">
      <c r="B347" s="1000" t="s">
        <v>149</v>
      </c>
      <c r="C347" s="1000"/>
      <c r="D347" s="1000"/>
      <c r="E347" s="1000"/>
      <c r="G347" s="47"/>
      <c r="H347" s="47"/>
      <c r="I347" s="47"/>
      <c r="J347" s="47"/>
      <c r="K347" s="90" t="s">
        <v>253</v>
      </c>
      <c r="L347" s="314" t="s">
        <v>4</v>
      </c>
      <c r="M347" s="48"/>
      <c r="N347" s="47"/>
      <c r="O347" s="47"/>
      <c r="P347" s="71"/>
      <c r="T347" s="272"/>
      <c r="U347" s="240"/>
      <c r="V347" s="243"/>
      <c r="W347" s="242"/>
      <c r="X347" s="242"/>
      <c r="Y347" s="242"/>
      <c r="Z347" s="248"/>
      <c r="AA347" s="247"/>
      <c r="AB347" s="655"/>
      <c r="AC347" s="930"/>
      <c r="AD347" s="271"/>
    </row>
    <row r="348" spans="2:30" x14ac:dyDescent="0.25">
      <c r="B348" s="990" t="s">
        <v>150</v>
      </c>
      <c r="C348" s="990"/>
      <c r="D348" s="990"/>
      <c r="E348" s="990"/>
      <c r="F348" s="47"/>
      <c r="G348" s="47"/>
      <c r="H348" s="47"/>
      <c r="I348" s="47"/>
      <c r="J348" s="47"/>
      <c r="K348" s="47"/>
      <c r="M348" s="48"/>
      <c r="N348" s="47"/>
      <c r="O348" s="47"/>
      <c r="P348" s="71"/>
      <c r="T348" s="272" t="s">
        <v>241</v>
      </c>
      <c r="U348" s="283">
        <f>IF($H$59&gt;0,H172/($H$59),0)</f>
        <v>0</v>
      </c>
      <c r="V348" s="241" t="s">
        <v>231</v>
      </c>
      <c r="W348" s="242"/>
      <c r="X348" s="242"/>
      <c r="Y348" s="242"/>
      <c r="Z348" s="244">
        <f>Q1274</f>
        <v>0</v>
      </c>
      <c r="AA348" s="247" t="s">
        <v>47</v>
      </c>
      <c r="AB348" s="286">
        <f>U348*Z348/8</f>
        <v>0</v>
      </c>
      <c r="AC348" s="930"/>
      <c r="AD348" s="269"/>
    </row>
    <row r="349" spans="2:30" x14ac:dyDescent="0.25">
      <c r="B349" s="1002"/>
      <c r="C349" s="1002"/>
      <c r="D349" s="1002"/>
      <c r="E349" s="1002"/>
      <c r="F349" s="47"/>
      <c r="G349" s="47"/>
      <c r="H349" s="47"/>
      <c r="I349" s="47"/>
      <c r="J349" s="47"/>
      <c r="K349" s="47"/>
      <c r="M349" s="48"/>
      <c r="N349" s="47"/>
      <c r="O349" s="47"/>
      <c r="P349" s="71"/>
      <c r="T349" s="272" t="s">
        <v>243</v>
      </c>
      <c r="U349" s="283">
        <f>IF($H$59&gt;0,H174/($H$59),0)</f>
        <v>0</v>
      </c>
      <c r="V349" s="241" t="s">
        <v>231</v>
      </c>
      <c r="W349" s="242"/>
      <c r="X349" s="242"/>
      <c r="Y349" s="242"/>
      <c r="Z349" s="244">
        <f>+Q174</f>
        <v>4</v>
      </c>
      <c r="AA349" s="247" t="s">
        <v>47</v>
      </c>
      <c r="AB349" s="286">
        <f>U349*Z349/8</f>
        <v>0</v>
      </c>
      <c r="AC349" s="930"/>
      <c r="AD349" s="269"/>
    </row>
    <row r="350" spans="2:30" ht="15.75" thickBot="1" x14ac:dyDescent="0.3">
      <c r="B350" s="1001"/>
      <c r="C350" s="1001"/>
      <c r="D350" s="1001"/>
      <c r="E350" s="1001"/>
      <c r="F350" s="57"/>
      <c r="G350" s="47"/>
      <c r="H350" s="47"/>
      <c r="I350" s="47"/>
      <c r="J350" s="47"/>
      <c r="K350" s="47"/>
      <c r="M350" s="48"/>
      <c r="N350" s="47"/>
      <c r="O350" s="47"/>
      <c r="P350" s="71"/>
      <c r="T350" s="272" t="s">
        <v>56</v>
      </c>
      <c r="U350" s="283">
        <f>IF($H$59&gt;0,H184/($H$59),0)</f>
        <v>0</v>
      </c>
      <c r="V350" s="241" t="s">
        <v>231</v>
      </c>
      <c r="W350" s="242"/>
      <c r="X350" s="242"/>
      <c r="Y350" s="242"/>
      <c r="Z350" s="244">
        <f>+Q184</f>
        <v>6</v>
      </c>
      <c r="AA350" s="247" t="s">
        <v>47</v>
      </c>
      <c r="AB350" s="286">
        <f>U350*Z350/8</f>
        <v>0</v>
      </c>
      <c r="AC350" s="930"/>
      <c r="AD350" s="269"/>
    </row>
    <row r="351" spans="2:30" x14ac:dyDescent="0.25">
      <c r="B351" s="6"/>
      <c r="C351" s="57"/>
      <c r="D351" s="57"/>
      <c r="E351" s="44"/>
      <c r="F351" s="57" t="s">
        <v>49</v>
      </c>
      <c r="G351" s="57"/>
      <c r="H351" s="1047" t="s">
        <v>22</v>
      </c>
      <c r="I351" s="46"/>
      <c r="J351" s="46"/>
      <c r="K351" s="46"/>
      <c r="L351" s="111"/>
      <c r="M351" s="116"/>
      <c r="N351" s="83"/>
      <c r="O351" s="83"/>
      <c r="P351" s="45"/>
      <c r="T351" s="272" t="s">
        <v>244</v>
      </c>
      <c r="U351" s="283">
        <f>IF($H$59&gt;0,H188/($H$59),0)</f>
        <v>0</v>
      </c>
      <c r="V351" s="241" t="s">
        <v>231</v>
      </c>
      <c r="W351" s="242"/>
      <c r="X351" s="242"/>
      <c r="Y351" s="242"/>
      <c r="Z351" s="244">
        <f>+Q188</f>
        <v>8</v>
      </c>
      <c r="AA351" s="247" t="s">
        <v>47</v>
      </c>
      <c r="AB351" s="286">
        <f>U351*Z351/8</f>
        <v>0</v>
      </c>
      <c r="AC351" s="930"/>
      <c r="AD351" s="269"/>
    </row>
    <row r="352" spans="2:30" ht="18.75" x14ac:dyDescent="0.25">
      <c r="B352" s="6"/>
      <c r="C352" s="57"/>
      <c r="D352" s="57"/>
      <c r="E352" s="57"/>
      <c r="F352" s="57"/>
      <c r="G352" s="57"/>
      <c r="H352" s="1048"/>
      <c r="I352" s="307">
        <f>H295+H301+H326+H311+H339+H344</f>
        <v>17</v>
      </c>
      <c r="J352" s="108" t="s">
        <v>124</v>
      </c>
      <c r="K352" s="57"/>
      <c r="L352" s="112"/>
      <c r="M352" s="114"/>
      <c r="N352" s="306">
        <f>N344+N339+N326+N311+N292+N301</f>
        <v>5161.1999999999989</v>
      </c>
      <c r="O352" s="939" t="s">
        <v>125</v>
      </c>
      <c r="P352" s="940"/>
      <c r="T352" s="272" t="s">
        <v>245</v>
      </c>
      <c r="U352" s="283">
        <f>IF($H$59&gt;0,H192/($H$59),0)</f>
        <v>0</v>
      </c>
      <c r="V352" s="241" t="s">
        <v>231</v>
      </c>
      <c r="W352" s="242"/>
      <c r="X352" s="242"/>
      <c r="Y352" s="242"/>
      <c r="Z352" s="244">
        <f>+Q192</f>
        <v>3</v>
      </c>
      <c r="AA352" s="247" t="s">
        <v>47</v>
      </c>
      <c r="AB352" s="286">
        <f>U352*Z352/8</f>
        <v>0</v>
      </c>
      <c r="AC352" s="930"/>
      <c r="AD352" s="269"/>
    </row>
    <row r="353" spans="2:30" ht="15.75" thickBot="1" x14ac:dyDescent="0.3">
      <c r="B353" s="6"/>
      <c r="C353" s="110"/>
      <c r="D353" s="84"/>
      <c r="E353" s="84"/>
      <c r="F353" s="85"/>
      <c r="G353" s="84"/>
      <c r="H353" s="1049"/>
      <c r="I353" s="86"/>
      <c r="J353" s="86"/>
      <c r="K353" s="86"/>
      <c r="L353" s="113"/>
      <c r="M353" s="115"/>
      <c r="N353" s="73"/>
      <c r="O353" s="73"/>
      <c r="P353" s="88"/>
      <c r="T353" s="276"/>
      <c r="U353" s="283"/>
      <c r="V353" s="241"/>
      <c r="W353" s="251"/>
      <c r="X353" s="251"/>
      <c r="Y353" s="251"/>
      <c r="Z353" s="259"/>
      <c r="AA353" s="253"/>
      <c r="AB353" s="656"/>
      <c r="AC353" s="931"/>
      <c r="AD353" s="277"/>
    </row>
    <row r="354" spans="2:30" ht="15.75" thickTop="1" x14ac:dyDescent="0.25">
      <c r="T354" s="290" t="s">
        <v>246</v>
      </c>
      <c r="U354" s="301"/>
      <c r="V354" s="258"/>
      <c r="W354" s="238"/>
      <c r="X354" s="238"/>
      <c r="Y354" s="239"/>
      <c r="Z354" s="260"/>
      <c r="AA354" s="239"/>
      <c r="AB354" s="236"/>
      <c r="AC354" s="929">
        <f>ROUNDUP(SUM(AB355:AB357),0)</f>
        <v>0</v>
      </c>
      <c r="AD354" s="278"/>
    </row>
    <row r="355" spans="2:30" x14ac:dyDescent="0.25">
      <c r="T355" s="272"/>
      <c r="U355" s="283"/>
      <c r="V355" s="243"/>
      <c r="W355" s="242"/>
      <c r="X355" s="242"/>
      <c r="Y355" s="247"/>
      <c r="Z355" s="255"/>
      <c r="AA355" s="247"/>
      <c r="AB355" s="246"/>
      <c r="AC355" s="930"/>
      <c r="AD355" s="271"/>
    </row>
    <row r="356" spans="2:30" x14ac:dyDescent="0.25">
      <c r="T356" s="276" t="s">
        <v>250</v>
      </c>
      <c r="U356" s="283">
        <f>IF(H198="Oui",U335+U337+U338,0)</f>
        <v>0</v>
      </c>
      <c r="V356" s="241" t="s">
        <v>231</v>
      </c>
      <c r="W356" s="242"/>
      <c r="X356" s="242"/>
      <c r="Y356" s="247"/>
      <c r="Z356" s="261">
        <f>Q202</f>
        <v>3</v>
      </c>
      <c r="AA356" s="247" t="s">
        <v>47</v>
      </c>
      <c r="AB356" s="286">
        <f>+U356*Z356/8</f>
        <v>0</v>
      </c>
      <c r="AC356" s="930"/>
      <c r="AD356" s="269"/>
    </row>
    <row r="357" spans="2:30" x14ac:dyDescent="0.25">
      <c r="T357" s="272" t="s">
        <v>251</v>
      </c>
      <c r="U357" s="283">
        <f>IF(J176="Oui",U349,0)</f>
        <v>0</v>
      </c>
      <c r="V357" s="241" t="s">
        <v>231</v>
      </c>
      <c r="W357" s="242"/>
      <c r="X357" s="242"/>
      <c r="Y357" s="247"/>
      <c r="Z357" s="255">
        <f>+Q197</f>
        <v>0.16</v>
      </c>
      <c r="AA357" s="247" t="s">
        <v>47</v>
      </c>
      <c r="AB357" s="286">
        <f>+U357*Z357/8</f>
        <v>0</v>
      </c>
      <c r="AC357" s="930"/>
      <c r="AD357" s="271"/>
    </row>
    <row r="358" spans="2:30" x14ac:dyDescent="0.25">
      <c r="T358" s="272"/>
      <c r="U358" s="302"/>
      <c r="V358" s="242"/>
      <c r="W358" s="242"/>
      <c r="X358" s="242"/>
      <c r="Y358" s="247"/>
      <c r="Z358" s="261"/>
      <c r="AA358" s="247"/>
      <c r="AB358" s="246"/>
      <c r="AC358" s="930"/>
      <c r="AD358" s="269"/>
    </row>
    <row r="359" spans="2:30" x14ac:dyDescent="0.25">
      <c r="T359" s="273"/>
      <c r="U359" s="303"/>
      <c r="V359" s="251"/>
      <c r="W359" s="251"/>
      <c r="X359" s="251"/>
      <c r="Y359" s="253"/>
      <c r="Z359" s="262"/>
      <c r="AA359" s="253"/>
      <c r="AB359" s="249"/>
      <c r="AC359" s="931"/>
      <c r="AD359" s="277"/>
    </row>
    <row r="360" spans="2:30" x14ac:dyDescent="0.25">
      <c r="T360" s="290" t="s">
        <v>247</v>
      </c>
      <c r="U360" s="304"/>
      <c r="V360" s="238"/>
      <c r="W360" s="238"/>
      <c r="X360" s="238"/>
      <c r="Y360" s="238"/>
      <c r="Z360" s="237"/>
      <c r="AA360" s="239"/>
      <c r="AB360" s="236"/>
      <c r="AC360" s="929">
        <f>ROUND(SUM(AB362:AB364),0)</f>
        <v>2</v>
      </c>
      <c r="AD360" s="275"/>
    </row>
    <row r="361" spans="2:30" x14ac:dyDescent="0.25">
      <c r="T361" s="272"/>
      <c r="U361" s="305"/>
      <c r="V361" s="242"/>
      <c r="W361" s="242"/>
      <c r="X361" s="242"/>
      <c r="Y361" s="242"/>
      <c r="Z361" s="255"/>
      <c r="AA361" s="247"/>
      <c r="AB361" s="246"/>
      <c r="AC361" s="930"/>
      <c r="AD361" s="271"/>
    </row>
    <row r="362" spans="2:30" x14ac:dyDescent="0.25">
      <c r="T362" s="272"/>
      <c r="U362" s="305"/>
      <c r="V362" s="242"/>
      <c r="W362" s="242"/>
      <c r="X362" s="242"/>
      <c r="Y362" s="242"/>
      <c r="Z362" s="255"/>
      <c r="AA362" s="247"/>
      <c r="AB362" s="246"/>
      <c r="AC362" s="930"/>
      <c r="AD362" s="271"/>
    </row>
    <row r="363" spans="2:30" x14ac:dyDescent="0.25">
      <c r="T363" s="272" t="s">
        <v>248</v>
      </c>
      <c r="U363" s="283">
        <f>IF(L346="Oui",(X313+X314+X316+X317+X319+X320+X322+X323+X325+X297+X298+X300+X301+X303+X304+X306+X307+X309)*2,0)</f>
        <v>181.81818181818181</v>
      </c>
      <c r="V363" s="241" t="s">
        <v>240</v>
      </c>
      <c r="W363" s="242"/>
      <c r="X363" s="242"/>
      <c r="Y363" s="242"/>
      <c r="Z363" s="248">
        <f>Q198</f>
        <v>7.0000000000000007E-2</v>
      </c>
      <c r="AA363" s="256" t="s">
        <v>218</v>
      </c>
      <c r="AB363" s="286">
        <f>+U363*Z363/8</f>
        <v>1.5909090909090911</v>
      </c>
      <c r="AC363" s="930"/>
      <c r="AD363" s="271"/>
    </row>
    <row r="364" spans="2:30" x14ac:dyDescent="0.25">
      <c r="T364" s="272" t="s">
        <v>249</v>
      </c>
      <c r="U364" s="283">
        <f>IF(L347="Oui",(H33),0)</f>
        <v>24.242424242424242</v>
      </c>
      <c r="V364" s="241" t="s">
        <v>240</v>
      </c>
      <c r="W364" s="242"/>
      <c r="X364" s="242"/>
      <c r="Y364" s="242"/>
      <c r="Z364" s="248">
        <f>Q198</f>
        <v>7.0000000000000007E-2</v>
      </c>
      <c r="AA364" s="256" t="s">
        <v>218</v>
      </c>
      <c r="AB364" s="286">
        <f>+U364*Z364/8</f>
        <v>0.21212121212121213</v>
      </c>
      <c r="AC364" s="930"/>
      <c r="AD364" s="271"/>
    </row>
    <row r="365" spans="2:30" x14ac:dyDescent="0.25">
      <c r="T365" s="272"/>
      <c r="U365" s="305"/>
      <c r="V365" s="242"/>
      <c r="W365" s="242"/>
      <c r="X365" s="242"/>
      <c r="Y365" s="242"/>
      <c r="Z365" s="255"/>
      <c r="AA365" s="247"/>
      <c r="AB365" s="246"/>
      <c r="AC365" s="930"/>
      <c r="AD365" s="271"/>
    </row>
    <row r="366" spans="2:30" x14ac:dyDescent="0.25">
      <c r="T366" s="383" t="s">
        <v>200</v>
      </c>
      <c r="U366" s="376"/>
      <c r="V366" s="377"/>
      <c r="W366" s="377"/>
      <c r="X366" s="377"/>
      <c r="Y366" s="378"/>
      <c r="Z366" s="377"/>
      <c r="AA366" s="377"/>
      <c r="AB366" s="387"/>
      <c r="AC366" s="1173">
        <f>AB371+AB368</f>
        <v>2</v>
      </c>
      <c r="AD366" s="388"/>
    </row>
    <row r="367" spans="2:30" x14ac:dyDescent="0.25">
      <c r="T367" s="17"/>
      <c r="U367" s="379"/>
      <c r="V367" s="6"/>
      <c r="W367" s="6"/>
      <c r="X367" s="6"/>
      <c r="Y367" s="380"/>
      <c r="Z367" s="6"/>
      <c r="AA367" s="6"/>
      <c r="AB367" s="389"/>
      <c r="AC367" s="1171"/>
      <c r="AD367" s="390"/>
    </row>
    <row r="368" spans="2:30" x14ac:dyDescent="0.25">
      <c r="T368" s="272" t="s">
        <v>313</v>
      </c>
      <c r="U368" s="386">
        <f>K12</f>
        <v>8</v>
      </c>
      <c r="V368" s="241" t="s">
        <v>317</v>
      </c>
      <c r="W368" s="105"/>
      <c r="X368" s="6"/>
      <c r="Y368" s="380"/>
      <c r="Z368" s="6"/>
      <c r="AA368" s="6"/>
      <c r="AB368" s="389">
        <f>IF(U368&gt;0,IF(U368&gt;10,2,1),0)</f>
        <v>1</v>
      </c>
      <c r="AC368" s="1171"/>
      <c r="AD368" s="390"/>
    </row>
    <row r="369" spans="20:30" x14ac:dyDescent="0.25">
      <c r="T369" s="272" t="s">
        <v>318</v>
      </c>
      <c r="U369" s="384"/>
      <c r="V369" s="105"/>
      <c r="W369" s="105"/>
      <c r="X369" s="6"/>
      <c r="Y369" s="380"/>
      <c r="Z369" s="6"/>
      <c r="AA369" s="6"/>
      <c r="AB369" s="627">
        <v>1</v>
      </c>
      <c r="AC369" s="1171"/>
      <c r="AD369" s="390"/>
    </row>
    <row r="370" spans="20:30" x14ac:dyDescent="0.25">
      <c r="T370" s="272" t="s">
        <v>315</v>
      </c>
      <c r="U370" s="384"/>
      <c r="V370" s="105"/>
      <c r="W370" s="105"/>
      <c r="X370" s="6"/>
      <c r="Y370" s="380"/>
      <c r="Z370" s="6"/>
      <c r="AA370" s="6"/>
      <c r="AB370" s="627">
        <v>1</v>
      </c>
      <c r="AC370" s="1171"/>
      <c r="AD370" s="390"/>
    </row>
    <row r="371" spans="20:30" x14ac:dyDescent="0.25">
      <c r="T371" s="272" t="s">
        <v>314</v>
      </c>
      <c r="U371" s="386">
        <f>K12</f>
        <v>8</v>
      </c>
      <c r="V371" s="241" t="s">
        <v>317</v>
      </c>
      <c r="W371" s="105"/>
      <c r="X371" s="6"/>
      <c r="Y371" s="380"/>
      <c r="Z371" s="6"/>
      <c r="AA371" s="6"/>
      <c r="AB371" s="389">
        <f>IF(U371&gt;0,IF(U371&gt;10,2,1),0)</f>
        <v>1</v>
      </c>
      <c r="AC371" s="1171">
        <f>AB369+AB370+AB374</f>
        <v>2</v>
      </c>
      <c r="AD371" s="390"/>
    </row>
    <row r="372" spans="20:30" x14ac:dyDescent="0.25">
      <c r="T372" s="272"/>
      <c r="U372" s="384"/>
      <c r="V372" s="105"/>
      <c r="W372" s="105"/>
      <c r="X372" s="6"/>
      <c r="Y372" s="380"/>
      <c r="Z372" s="6"/>
      <c r="AA372" s="6"/>
      <c r="AB372" s="389"/>
      <c r="AC372" s="1171"/>
      <c r="AD372" s="390"/>
    </row>
    <row r="373" spans="20:30" x14ac:dyDescent="0.25">
      <c r="T373" s="272" t="s">
        <v>319</v>
      </c>
      <c r="U373" s="384"/>
      <c r="V373" s="105"/>
      <c r="W373" s="105"/>
      <c r="X373" s="6"/>
      <c r="Y373" s="380"/>
      <c r="Z373" s="6"/>
      <c r="AA373" s="6"/>
      <c r="AB373" s="389"/>
      <c r="AC373" s="1171"/>
      <c r="AD373" s="390"/>
    </row>
    <row r="374" spans="20:30" x14ac:dyDescent="0.25">
      <c r="T374" s="272" t="s">
        <v>316</v>
      </c>
      <c r="U374" s="384">
        <f>H196</f>
        <v>0</v>
      </c>
      <c r="V374" s="241" t="s">
        <v>231</v>
      </c>
      <c r="W374" s="105"/>
      <c r="X374" s="6"/>
      <c r="Y374" s="380"/>
      <c r="Z374" s="6">
        <f>Q196</f>
        <v>0</v>
      </c>
      <c r="AA374" s="247" t="s">
        <v>47</v>
      </c>
      <c r="AB374" s="389">
        <f>Z374*U374/8</f>
        <v>0</v>
      </c>
      <c r="AC374" s="1171"/>
      <c r="AD374" s="390"/>
    </row>
    <row r="375" spans="20:30" ht="15.75" thickBot="1" x14ac:dyDescent="0.3">
      <c r="T375" s="279"/>
      <c r="U375" s="385"/>
      <c r="V375" s="382"/>
      <c r="W375" s="382"/>
      <c r="X375" s="8"/>
      <c r="Y375" s="381"/>
      <c r="Z375" s="8"/>
      <c r="AA375" s="8"/>
      <c r="AB375" s="391"/>
      <c r="AC375" s="1172"/>
      <c r="AD375" s="392"/>
    </row>
  </sheetData>
  <sheetProtection formatCells="0" formatColumns="0" formatRows="0" selectLockedCells="1" selectUnlockedCells="1"/>
  <dataConsolidate/>
  <mergeCells count="672">
    <mergeCell ref="AC354:AC359"/>
    <mergeCell ref="AC360:AC365"/>
    <mergeCell ref="AC366:AC370"/>
    <mergeCell ref="AC371:AC375"/>
    <mergeCell ref="B346:E346"/>
    <mergeCell ref="AC346:AC353"/>
    <mergeCell ref="B347:E347"/>
    <mergeCell ref="B348:E348"/>
    <mergeCell ref="B349:E349"/>
    <mergeCell ref="B350:E350"/>
    <mergeCell ref="H351:H353"/>
    <mergeCell ref="O352:P352"/>
    <mergeCell ref="AC334:AC345"/>
    <mergeCell ref="B335:E335"/>
    <mergeCell ref="B336:E336"/>
    <mergeCell ref="B337:E337"/>
    <mergeCell ref="O339:P339"/>
    <mergeCell ref="B341:E341"/>
    <mergeCell ref="B342:E342"/>
    <mergeCell ref="O344:P344"/>
    <mergeCell ref="B324:E324"/>
    <mergeCell ref="O326:P326"/>
    <mergeCell ref="B329:E329"/>
    <mergeCell ref="B330:E330"/>
    <mergeCell ref="B331:E331"/>
    <mergeCell ref="B334:E334"/>
    <mergeCell ref="B318:E318"/>
    <mergeCell ref="B319:E319"/>
    <mergeCell ref="B320:E320"/>
    <mergeCell ref="B321:E321"/>
    <mergeCell ref="B322:E322"/>
    <mergeCell ref="B323:E323"/>
    <mergeCell ref="B304:E304"/>
    <mergeCell ref="O311:P311"/>
    <mergeCell ref="B313:E313"/>
    <mergeCell ref="B315:E315"/>
    <mergeCell ref="B316:E316"/>
    <mergeCell ref="B317:E317"/>
    <mergeCell ref="O292:P292"/>
    <mergeCell ref="B293:E293"/>
    <mergeCell ref="AC293:AC333"/>
    <mergeCell ref="B294:E294"/>
    <mergeCell ref="B296:E296"/>
    <mergeCell ref="B297:E297"/>
    <mergeCell ref="B298:E298"/>
    <mergeCell ref="B299:E299"/>
    <mergeCell ref="O301:P301"/>
    <mergeCell ref="B303:E303"/>
    <mergeCell ref="N285:P285"/>
    <mergeCell ref="S285:T286"/>
    <mergeCell ref="B287:G287"/>
    <mergeCell ref="H287:I287"/>
    <mergeCell ref="J287:N287"/>
    <mergeCell ref="B288:P290"/>
    <mergeCell ref="B284:F284"/>
    <mergeCell ref="G284:H284"/>
    <mergeCell ref="I284:J284"/>
    <mergeCell ref="K284:L284"/>
    <mergeCell ref="G285:H285"/>
    <mergeCell ref="I285:J285"/>
    <mergeCell ref="K285:L285"/>
    <mergeCell ref="B282:F282"/>
    <mergeCell ref="G282:H282"/>
    <mergeCell ref="I282:J282"/>
    <mergeCell ref="K282:L282"/>
    <mergeCell ref="B283:F283"/>
    <mergeCell ref="G283:H283"/>
    <mergeCell ref="I283:J283"/>
    <mergeCell ref="K283:L283"/>
    <mergeCell ref="B280:F280"/>
    <mergeCell ref="G280:H280"/>
    <mergeCell ref="I280:J280"/>
    <mergeCell ref="K280:L280"/>
    <mergeCell ref="B281:F281"/>
    <mergeCell ref="G281:H281"/>
    <mergeCell ref="I281:J281"/>
    <mergeCell ref="K281:L281"/>
    <mergeCell ref="B278:F278"/>
    <mergeCell ref="G278:H278"/>
    <mergeCell ref="I278:J278"/>
    <mergeCell ref="K278:L278"/>
    <mergeCell ref="B279:F279"/>
    <mergeCell ref="G279:H279"/>
    <mergeCell ref="I279:J279"/>
    <mergeCell ref="K279:L279"/>
    <mergeCell ref="B276:F276"/>
    <mergeCell ref="G276:H276"/>
    <mergeCell ref="I276:J276"/>
    <mergeCell ref="K276:L276"/>
    <mergeCell ref="B277:F277"/>
    <mergeCell ref="G277:H277"/>
    <mergeCell ref="I277:J277"/>
    <mergeCell ref="K277:L277"/>
    <mergeCell ref="B274:F274"/>
    <mergeCell ref="G274:H274"/>
    <mergeCell ref="I274:J274"/>
    <mergeCell ref="K274:L274"/>
    <mergeCell ref="E275:F275"/>
    <mergeCell ref="G275:H275"/>
    <mergeCell ref="I275:J275"/>
    <mergeCell ref="K275:L275"/>
    <mergeCell ref="B272:F272"/>
    <mergeCell ref="G272:H272"/>
    <mergeCell ref="I272:J272"/>
    <mergeCell ref="K272:L272"/>
    <mergeCell ref="B273:F273"/>
    <mergeCell ref="G273:H273"/>
    <mergeCell ref="I273:J273"/>
    <mergeCell ref="K273:L273"/>
    <mergeCell ref="B270:F270"/>
    <mergeCell ref="G270:H270"/>
    <mergeCell ref="I270:J270"/>
    <mergeCell ref="K270:L270"/>
    <mergeCell ref="B271:F271"/>
    <mergeCell ref="G271:H271"/>
    <mergeCell ref="I271:J271"/>
    <mergeCell ref="K271:L271"/>
    <mergeCell ref="B268:F268"/>
    <mergeCell ref="G268:H268"/>
    <mergeCell ref="I268:J268"/>
    <mergeCell ref="K268:L268"/>
    <mergeCell ref="B269:F269"/>
    <mergeCell ref="G269:H269"/>
    <mergeCell ref="I269:J269"/>
    <mergeCell ref="K269:L269"/>
    <mergeCell ref="B266:F266"/>
    <mergeCell ref="G266:H266"/>
    <mergeCell ref="I266:J266"/>
    <mergeCell ref="K266:L266"/>
    <mergeCell ref="B267:F267"/>
    <mergeCell ref="G267:H267"/>
    <mergeCell ref="I267:J267"/>
    <mergeCell ref="K267:L267"/>
    <mergeCell ref="B264:F264"/>
    <mergeCell ref="G264:H264"/>
    <mergeCell ref="I264:J264"/>
    <mergeCell ref="K264:L264"/>
    <mergeCell ref="B265:F265"/>
    <mergeCell ref="G265:H265"/>
    <mergeCell ref="I265:J265"/>
    <mergeCell ref="K265:L265"/>
    <mergeCell ref="B262:F262"/>
    <mergeCell ref="G262:H262"/>
    <mergeCell ref="I262:J262"/>
    <mergeCell ref="K262:L262"/>
    <mergeCell ref="B263:F263"/>
    <mergeCell ref="G263:H263"/>
    <mergeCell ref="I263:J263"/>
    <mergeCell ref="K263:L263"/>
    <mergeCell ref="B260:F260"/>
    <mergeCell ref="G260:H260"/>
    <mergeCell ref="I260:J260"/>
    <mergeCell ref="K260:L260"/>
    <mergeCell ref="B261:F261"/>
    <mergeCell ref="G261:H261"/>
    <mergeCell ref="I261:J261"/>
    <mergeCell ref="K261:L261"/>
    <mergeCell ref="B258:F258"/>
    <mergeCell ref="G258:H258"/>
    <mergeCell ref="I258:J258"/>
    <mergeCell ref="K258:L258"/>
    <mergeCell ref="B259:F259"/>
    <mergeCell ref="G259:H259"/>
    <mergeCell ref="I259:J259"/>
    <mergeCell ref="K259:L259"/>
    <mergeCell ref="B256:F256"/>
    <mergeCell ref="G256:H256"/>
    <mergeCell ref="I256:J256"/>
    <mergeCell ref="K256:L256"/>
    <mergeCell ref="B257:F257"/>
    <mergeCell ref="G257:H257"/>
    <mergeCell ref="I257:J257"/>
    <mergeCell ref="K257:L257"/>
    <mergeCell ref="B254:F254"/>
    <mergeCell ref="G254:H254"/>
    <mergeCell ref="I254:J254"/>
    <mergeCell ref="K254:L254"/>
    <mergeCell ref="B255:F255"/>
    <mergeCell ref="G255:H255"/>
    <mergeCell ref="I255:J255"/>
    <mergeCell ref="K255:L255"/>
    <mergeCell ref="B252:F252"/>
    <mergeCell ref="G252:H252"/>
    <mergeCell ref="I252:J252"/>
    <mergeCell ref="K252:L252"/>
    <mergeCell ref="B253:F253"/>
    <mergeCell ref="G253:H253"/>
    <mergeCell ref="I253:J253"/>
    <mergeCell ref="K253:L253"/>
    <mergeCell ref="B250:F250"/>
    <mergeCell ref="G250:H250"/>
    <mergeCell ref="I250:J250"/>
    <mergeCell ref="K250:L250"/>
    <mergeCell ref="B251:F251"/>
    <mergeCell ref="G251:H251"/>
    <mergeCell ref="I251:J251"/>
    <mergeCell ref="K251:L251"/>
    <mergeCell ref="G248:H248"/>
    <mergeCell ref="I248:J248"/>
    <mergeCell ref="K248:L248"/>
    <mergeCell ref="G249:H249"/>
    <mergeCell ref="I249:J249"/>
    <mergeCell ref="K249:L249"/>
    <mergeCell ref="B246:F246"/>
    <mergeCell ref="G246:H246"/>
    <mergeCell ref="I246:J246"/>
    <mergeCell ref="K246:L246"/>
    <mergeCell ref="B247:F247"/>
    <mergeCell ref="G247:H247"/>
    <mergeCell ref="I247:J247"/>
    <mergeCell ref="K247:L247"/>
    <mergeCell ref="B244:F244"/>
    <mergeCell ref="G244:H244"/>
    <mergeCell ref="I244:J244"/>
    <mergeCell ref="K244:L244"/>
    <mergeCell ref="B245:F245"/>
    <mergeCell ref="G245:H245"/>
    <mergeCell ref="I245:J245"/>
    <mergeCell ref="K245:L245"/>
    <mergeCell ref="B242:F242"/>
    <mergeCell ref="G242:H242"/>
    <mergeCell ref="I242:J242"/>
    <mergeCell ref="K242:L242"/>
    <mergeCell ref="B243:F243"/>
    <mergeCell ref="G243:H243"/>
    <mergeCell ref="I243:J243"/>
    <mergeCell ref="K243:L243"/>
    <mergeCell ref="B240:F240"/>
    <mergeCell ref="G240:H240"/>
    <mergeCell ref="I240:J240"/>
    <mergeCell ref="K240:L240"/>
    <mergeCell ref="B241:F241"/>
    <mergeCell ref="G241:H241"/>
    <mergeCell ref="I241:J241"/>
    <mergeCell ref="K241:L241"/>
    <mergeCell ref="B238:F238"/>
    <mergeCell ref="G238:H238"/>
    <mergeCell ref="K238:L238"/>
    <mergeCell ref="B239:F239"/>
    <mergeCell ref="G239:H239"/>
    <mergeCell ref="K239:L239"/>
    <mergeCell ref="B236:F236"/>
    <mergeCell ref="G236:H236"/>
    <mergeCell ref="I236:J236"/>
    <mergeCell ref="K236:L236"/>
    <mergeCell ref="G237:H237"/>
    <mergeCell ref="I237:J237"/>
    <mergeCell ref="K237:L237"/>
    <mergeCell ref="B234:F234"/>
    <mergeCell ref="G234:H234"/>
    <mergeCell ref="I234:J234"/>
    <mergeCell ref="K234:L234"/>
    <mergeCell ref="B235:F235"/>
    <mergeCell ref="G235:H235"/>
    <mergeCell ref="I235:J235"/>
    <mergeCell ref="K235:L235"/>
    <mergeCell ref="B232:F232"/>
    <mergeCell ref="G232:H232"/>
    <mergeCell ref="I232:J232"/>
    <mergeCell ref="K232:L232"/>
    <mergeCell ref="B233:F233"/>
    <mergeCell ref="G233:H233"/>
    <mergeCell ref="I233:J233"/>
    <mergeCell ref="K233:L233"/>
    <mergeCell ref="B230:F230"/>
    <mergeCell ref="G230:H230"/>
    <mergeCell ref="K230:L230"/>
    <mergeCell ref="B231:F231"/>
    <mergeCell ref="G231:H231"/>
    <mergeCell ref="I231:J231"/>
    <mergeCell ref="K231:L231"/>
    <mergeCell ref="B228:F228"/>
    <mergeCell ref="G228:H228"/>
    <mergeCell ref="I228:J228"/>
    <mergeCell ref="K228:L228"/>
    <mergeCell ref="M228:N228"/>
    <mergeCell ref="B229:F229"/>
    <mergeCell ref="G229:H229"/>
    <mergeCell ref="K229:L229"/>
    <mergeCell ref="B226:F226"/>
    <mergeCell ref="G226:H226"/>
    <mergeCell ref="I226:J226"/>
    <mergeCell ref="K226:L226"/>
    <mergeCell ref="M226:N226"/>
    <mergeCell ref="B227:F227"/>
    <mergeCell ref="G227:H227"/>
    <mergeCell ref="I227:J227"/>
    <mergeCell ref="K227:L227"/>
    <mergeCell ref="M227:N227"/>
    <mergeCell ref="B224:F224"/>
    <mergeCell ref="G224:H224"/>
    <mergeCell ref="I224:J224"/>
    <mergeCell ref="K224:L224"/>
    <mergeCell ref="M224:N224"/>
    <mergeCell ref="B225:F225"/>
    <mergeCell ref="G225:H225"/>
    <mergeCell ref="I225:J225"/>
    <mergeCell ref="K225:L225"/>
    <mergeCell ref="M225:N225"/>
    <mergeCell ref="B222:F222"/>
    <mergeCell ref="G222:H222"/>
    <mergeCell ref="I222:J222"/>
    <mergeCell ref="K222:L222"/>
    <mergeCell ref="M222:N222"/>
    <mergeCell ref="B223:F223"/>
    <mergeCell ref="G223:H223"/>
    <mergeCell ref="I223:J223"/>
    <mergeCell ref="K223:L223"/>
    <mergeCell ref="M223:N223"/>
    <mergeCell ref="G220:H220"/>
    <mergeCell ref="I220:J220"/>
    <mergeCell ref="K220:L220"/>
    <mergeCell ref="M220:N220"/>
    <mergeCell ref="B221:F221"/>
    <mergeCell ref="G221:H221"/>
    <mergeCell ref="I221:J221"/>
    <mergeCell ref="K221:L221"/>
    <mergeCell ref="M221:N221"/>
    <mergeCell ref="B218:F218"/>
    <mergeCell ref="G218:H218"/>
    <mergeCell ref="I218:J218"/>
    <mergeCell ref="K218:L218"/>
    <mergeCell ref="M218:N218"/>
    <mergeCell ref="B219:F219"/>
    <mergeCell ref="G219:H219"/>
    <mergeCell ref="I219:J219"/>
    <mergeCell ref="K219:L219"/>
    <mergeCell ref="M219:N219"/>
    <mergeCell ref="I215:J216"/>
    <mergeCell ref="K215:L216"/>
    <mergeCell ref="M215:P216"/>
    <mergeCell ref="B217:C217"/>
    <mergeCell ref="G217:H217"/>
    <mergeCell ref="I217:J217"/>
    <mergeCell ref="K217:L217"/>
    <mergeCell ref="M217:N217"/>
    <mergeCell ref="B209:P211"/>
    <mergeCell ref="B212:F216"/>
    <mergeCell ref="G212:H214"/>
    <mergeCell ref="I212:J214"/>
    <mergeCell ref="K212:L214"/>
    <mergeCell ref="M212:N212"/>
    <mergeCell ref="O212:P212"/>
    <mergeCell ref="M214:N214"/>
    <mergeCell ref="O214:P214"/>
    <mergeCell ref="G215:H216"/>
    <mergeCell ref="M203:N203"/>
    <mergeCell ref="O203:P203"/>
    <mergeCell ref="O204:P204"/>
    <mergeCell ref="O205:P205"/>
    <mergeCell ref="O206:P206"/>
    <mergeCell ref="B208:G208"/>
    <mergeCell ref="H208:I208"/>
    <mergeCell ref="J208:N208"/>
    <mergeCell ref="O199:P199"/>
    <mergeCell ref="M200:N200"/>
    <mergeCell ref="O200:P200"/>
    <mergeCell ref="O201:P201"/>
    <mergeCell ref="M202:N202"/>
    <mergeCell ref="O202:P202"/>
    <mergeCell ref="C195:D195"/>
    <mergeCell ref="O195:P195"/>
    <mergeCell ref="C196:E196"/>
    <mergeCell ref="M196:N196"/>
    <mergeCell ref="O196:P196"/>
    <mergeCell ref="B197:B206"/>
    <mergeCell ref="C197:D197"/>
    <mergeCell ref="O197:P197"/>
    <mergeCell ref="M198:N198"/>
    <mergeCell ref="O198:P198"/>
    <mergeCell ref="M192:N192"/>
    <mergeCell ref="O192:P192"/>
    <mergeCell ref="C193:D193"/>
    <mergeCell ref="O193:P193"/>
    <mergeCell ref="M194:N194"/>
    <mergeCell ref="O194:P194"/>
    <mergeCell ref="O189:P189"/>
    <mergeCell ref="E190:F190"/>
    <mergeCell ref="M190:N190"/>
    <mergeCell ref="O190:P190"/>
    <mergeCell ref="C191:D191"/>
    <mergeCell ref="O191:P191"/>
    <mergeCell ref="B184:B196"/>
    <mergeCell ref="M184:N184"/>
    <mergeCell ref="O184:P184"/>
    <mergeCell ref="O185:P185"/>
    <mergeCell ref="M186:N186"/>
    <mergeCell ref="O186:P186"/>
    <mergeCell ref="O187:P187"/>
    <mergeCell ref="M188:N188"/>
    <mergeCell ref="O188:P188"/>
    <mergeCell ref="C189:D189"/>
    <mergeCell ref="M181:N181"/>
    <mergeCell ref="O181:P181"/>
    <mergeCell ref="M182:N182"/>
    <mergeCell ref="O182:P182"/>
    <mergeCell ref="M183:N183"/>
    <mergeCell ref="O183:P183"/>
    <mergeCell ref="M178:N178"/>
    <mergeCell ref="O178:P178"/>
    <mergeCell ref="M179:N179"/>
    <mergeCell ref="O179:P179"/>
    <mergeCell ref="M180:N180"/>
    <mergeCell ref="O180:P180"/>
    <mergeCell ref="M175:N175"/>
    <mergeCell ref="O175:P175"/>
    <mergeCell ref="M176:N176"/>
    <mergeCell ref="O176:P176"/>
    <mergeCell ref="M177:N177"/>
    <mergeCell ref="O177:P177"/>
    <mergeCell ref="C172:F172"/>
    <mergeCell ref="M172:N172"/>
    <mergeCell ref="O172:P172"/>
    <mergeCell ref="M173:N173"/>
    <mergeCell ref="O173:P173"/>
    <mergeCell ref="M174:N174"/>
    <mergeCell ref="O174:P174"/>
    <mergeCell ref="M169:N169"/>
    <mergeCell ref="O169:P169"/>
    <mergeCell ref="M170:N170"/>
    <mergeCell ref="O170:P170"/>
    <mergeCell ref="M171:N171"/>
    <mergeCell ref="O171:P171"/>
    <mergeCell ref="M166:N166"/>
    <mergeCell ref="O166:P166"/>
    <mergeCell ref="M167:N167"/>
    <mergeCell ref="O167:P167"/>
    <mergeCell ref="M168:N168"/>
    <mergeCell ref="O168:P168"/>
    <mergeCell ref="M163:N163"/>
    <mergeCell ref="O163:P163"/>
    <mergeCell ref="M164:N164"/>
    <mergeCell ref="O164:P164"/>
    <mergeCell ref="M165:N165"/>
    <mergeCell ref="O165:P165"/>
    <mergeCell ref="M160:N160"/>
    <mergeCell ref="O160:P160"/>
    <mergeCell ref="M161:N161"/>
    <mergeCell ref="O161:P161"/>
    <mergeCell ref="M162:N162"/>
    <mergeCell ref="O162:P162"/>
    <mergeCell ref="M157:N157"/>
    <mergeCell ref="O157:P157"/>
    <mergeCell ref="M158:N158"/>
    <mergeCell ref="O158:P158"/>
    <mergeCell ref="M159:N159"/>
    <mergeCell ref="O159:P159"/>
    <mergeCell ref="M154:N154"/>
    <mergeCell ref="O154:P154"/>
    <mergeCell ref="M155:N155"/>
    <mergeCell ref="O155:P155"/>
    <mergeCell ref="M156:N156"/>
    <mergeCell ref="O156:P156"/>
    <mergeCell ref="M151:N151"/>
    <mergeCell ref="O151:P151"/>
    <mergeCell ref="M152:N152"/>
    <mergeCell ref="O152:P152"/>
    <mergeCell ref="M153:N153"/>
    <mergeCell ref="O153:P153"/>
    <mergeCell ref="M148:N148"/>
    <mergeCell ref="O148:P148"/>
    <mergeCell ref="M149:N149"/>
    <mergeCell ref="O149:P149"/>
    <mergeCell ref="M150:N150"/>
    <mergeCell ref="O150:P150"/>
    <mergeCell ref="B143:B183"/>
    <mergeCell ref="M143:N143"/>
    <mergeCell ref="O143:P143"/>
    <mergeCell ref="O144:P144"/>
    <mergeCell ref="M145:N145"/>
    <mergeCell ref="O145:P145"/>
    <mergeCell ref="M146:N146"/>
    <mergeCell ref="O146:P146"/>
    <mergeCell ref="M147:N147"/>
    <mergeCell ref="O147:P147"/>
    <mergeCell ref="B136:B142"/>
    <mergeCell ref="M136:N136"/>
    <mergeCell ref="O136:P136"/>
    <mergeCell ref="O137:P137"/>
    <mergeCell ref="O138:P138"/>
    <mergeCell ref="M140:N140"/>
    <mergeCell ref="O140:P140"/>
    <mergeCell ref="M142:N142"/>
    <mergeCell ref="O142:P142"/>
    <mergeCell ref="O129:P129"/>
    <mergeCell ref="M130:N130"/>
    <mergeCell ref="O130:P130"/>
    <mergeCell ref="M134:N134"/>
    <mergeCell ref="O134:P134"/>
    <mergeCell ref="M135:N135"/>
    <mergeCell ref="M124:N124"/>
    <mergeCell ref="O124:P124"/>
    <mergeCell ref="M126:N126"/>
    <mergeCell ref="O126:P126"/>
    <mergeCell ref="O127:P127"/>
    <mergeCell ref="O128:P128"/>
    <mergeCell ref="O118:P118"/>
    <mergeCell ref="O119:P119"/>
    <mergeCell ref="O121:P121"/>
    <mergeCell ref="M122:N122"/>
    <mergeCell ref="O122:P122"/>
    <mergeCell ref="O123:P123"/>
    <mergeCell ref="O113:P113"/>
    <mergeCell ref="M114:N114"/>
    <mergeCell ref="O114:P114"/>
    <mergeCell ref="O115:P115"/>
    <mergeCell ref="O116:P116"/>
    <mergeCell ref="O117:P117"/>
    <mergeCell ref="M105:N105"/>
    <mergeCell ref="O105:P105"/>
    <mergeCell ref="M106:N106"/>
    <mergeCell ref="O106:P106"/>
    <mergeCell ref="O109:P109"/>
    <mergeCell ref="G110:G118"/>
    <mergeCell ref="I110:I116"/>
    <mergeCell ref="O110:P110"/>
    <mergeCell ref="O111:P111"/>
    <mergeCell ref="O112:P112"/>
    <mergeCell ref="M99:N99"/>
    <mergeCell ref="M100:N100"/>
    <mergeCell ref="M101:N101"/>
    <mergeCell ref="M102:N102"/>
    <mergeCell ref="M103:N103"/>
    <mergeCell ref="C104:G104"/>
    <mergeCell ref="M93:N93"/>
    <mergeCell ref="M94:N94"/>
    <mergeCell ref="M95:N95"/>
    <mergeCell ref="M96:N96"/>
    <mergeCell ref="M97:N97"/>
    <mergeCell ref="M98:N98"/>
    <mergeCell ref="M85:N85"/>
    <mergeCell ref="C86:C103"/>
    <mergeCell ref="M86:N86"/>
    <mergeCell ref="M87:N87"/>
    <mergeCell ref="O87:P87"/>
    <mergeCell ref="M88:N88"/>
    <mergeCell ref="M89:N89"/>
    <mergeCell ref="M90:N90"/>
    <mergeCell ref="M91:N91"/>
    <mergeCell ref="M92:N92"/>
    <mergeCell ref="M81:N81"/>
    <mergeCell ref="O81:P81"/>
    <mergeCell ref="M82:N82"/>
    <mergeCell ref="M83:N83"/>
    <mergeCell ref="O83:P83"/>
    <mergeCell ref="M84:N84"/>
    <mergeCell ref="M77:N77"/>
    <mergeCell ref="O77:P77"/>
    <mergeCell ref="M78:N78"/>
    <mergeCell ref="M79:N79"/>
    <mergeCell ref="O79:P79"/>
    <mergeCell ref="M80:N80"/>
    <mergeCell ref="M73:N73"/>
    <mergeCell ref="O73:P73"/>
    <mergeCell ref="M74:N74"/>
    <mergeCell ref="M75:N75"/>
    <mergeCell ref="O75:P75"/>
    <mergeCell ref="M76:N76"/>
    <mergeCell ref="T66:V66"/>
    <mergeCell ref="X66:X67"/>
    <mergeCell ref="M67:N67"/>
    <mergeCell ref="B68:B135"/>
    <mergeCell ref="C68:C85"/>
    <mergeCell ref="M68:N68"/>
    <mergeCell ref="M69:N69"/>
    <mergeCell ref="M70:N70"/>
    <mergeCell ref="M71:N71"/>
    <mergeCell ref="M72:N72"/>
    <mergeCell ref="J65:N65"/>
    <mergeCell ref="B66:G67"/>
    <mergeCell ref="H66:J67"/>
    <mergeCell ref="K66:N66"/>
    <mergeCell ref="O66:P67"/>
    <mergeCell ref="Q66:Q67"/>
    <mergeCell ref="E55:F55"/>
    <mergeCell ref="H55:I55"/>
    <mergeCell ref="E57:G57"/>
    <mergeCell ref="E59:G59"/>
    <mergeCell ref="E61:G61"/>
    <mergeCell ref="B65:G65"/>
    <mergeCell ref="H65:I65"/>
    <mergeCell ref="O50:O51"/>
    <mergeCell ref="P50:P51"/>
    <mergeCell ref="R50:R51"/>
    <mergeCell ref="B52:E52"/>
    <mergeCell ref="F52:G52"/>
    <mergeCell ref="B54:P54"/>
    <mergeCell ref="B46:E46"/>
    <mergeCell ref="F46:G46"/>
    <mergeCell ref="J46:N48"/>
    <mergeCell ref="B48:E48"/>
    <mergeCell ref="F48:G48"/>
    <mergeCell ref="B50:C50"/>
    <mergeCell ref="D50:E50"/>
    <mergeCell ref="F50:G50"/>
    <mergeCell ref="L50:N51"/>
    <mergeCell ref="B40:E40"/>
    <mergeCell ref="F40:G40"/>
    <mergeCell ref="B42:E42"/>
    <mergeCell ref="F42:G42"/>
    <mergeCell ref="J43:P44"/>
    <mergeCell ref="B44:E44"/>
    <mergeCell ref="F44:G44"/>
    <mergeCell ref="B35:I35"/>
    <mergeCell ref="J35:P35"/>
    <mergeCell ref="B36:E36"/>
    <mergeCell ref="F36:G36"/>
    <mergeCell ref="B38:E38"/>
    <mergeCell ref="F38:G38"/>
    <mergeCell ref="J38:K38"/>
    <mergeCell ref="M38:N38"/>
    <mergeCell ref="O38:P38"/>
    <mergeCell ref="B31:D31"/>
    <mergeCell ref="E31:F31"/>
    <mergeCell ref="H31:I31"/>
    <mergeCell ref="J31:L31"/>
    <mergeCell ref="M31:O31"/>
    <mergeCell ref="B33:D33"/>
    <mergeCell ref="E33:F33"/>
    <mergeCell ref="H33:I33"/>
    <mergeCell ref="J33:L33"/>
    <mergeCell ref="M33:O33"/>
    <mergeCell ref="H27:I27"/>
    <mergeCell ref="B29:D29"/>
    <mergeCell ref="E29:F29"/>
    <mergeCell ref="H29:I29"/>
    <mergeCell ref="J29:L29"/>
    <mergeCell ref="M29:O29"/>
    <mergeCell ref="B20:P20"/>
    <mergeCell ref="B21:C21"/>
    <mergeCell ref="E21:F21"/>
    <mergeCell ref="H21:I21"/>
    <mergeCell ref="B26:D27"/>
    <mergeCell ref="E26:F26"/>
    <mergeCell ref="H26:I26"/>
    <mergeCell ref="J26:L27"/>
    <mergeCell ref="M26:O27"/>
    <mergeCell ref="E27:F27"/>
    <mergeCell ref="M16:N18"/>
    <mergeCell ref="O16:P18"/>
    <mergeCell ref="B17:D17"/>
    <mergeCell ref="E17:F17"/>
    <mergeCell ref="G17:J17"/>
    <mergeCell ref="B18:D18"/>
    <mergeCell ref="E18:F18"/>
    <mergeCell ref="G18:J18"/>
    <mergeCell ref="K18:L18"/>
    <mergeCell ref="E13:F13"/>
    <mergeCell ref="G13:J13"/>
    <mergeCell ref="B14:D16"/>
    <mergeCell ref="E14:F16"/>
    <mergeCell ref="G14:J14"/>
    <mergeCell ref="K14:L14"/>
    <mergeCell ref="G15:J15"/>
    <mergeCell ref="G16:J16"/>
    <mergeCell ref="K16:L16"/>
    <mergeCell ref="B10:D12"/>
    <mergeCell ref="E10:F12"/>
    <mergeCell ref="G10:J10"/>
    <mergeCell ref="K10:L10"/>
    <mergeCell ref="M10:N13"/>
    <mergeCell ref="O10:P12"/>
    <mergeCell ref="G11:J11"/>
    <mergeCell ref="G12:J12"/>
    <mergeCell ref="K12:L12"/>
    <mergeCell ref="B13:D13"/>
    <mergeCell ref="F2:P2"/>
    <mergeCell ref="G6:H6"/>
    <mergeCell ref="I6:L6"/>
    <mergeCell ref="B9:F9"/>
    <mergeCell ref="G9:L9"/>
    <mergeCell ref="M9:P9"/>
  </mergeCells>
  <conditionalFormatting sqref="O205:P205 O203:P203 O184:P184 O174:P174 O145:P145 O142:P143 O140:P140 O138:P138 O136:P136 O134:P134 O126:P126 O68:P68 O100:P100 O147:P148 O150:P152 O154:P158 O160:P164 O166:P168 O170:P172">
    <cfRule type="cellIs" dxfId="19" priority="20" operator="equal">
      <formula>0</formula>
    </cfRule>
  </conditionalFormatting>
  <conditionalFormatting sqref="M68:N68 M106:N106 M130:N130 M134:N134 M136:N136 M140:N140 M142:N143 M145:N145 M172:N172 M174:N174 M184:N184 M188:N188 M194:N194 M198:N198 M200:N200 M203:N203 M132:N132">
    <cfRule type="cellIs" dxfId="18" priority="19" operator="equal">
      <formula>0</formula>
    </cfRule>
  </conditionalFormatting>
  <conditionalFormatting sqref="O128:P128">
    <cfRule type="cellIs" dxfId="17" priority="18" operator="equal">
      <formula>0</formula>
    </cfRule>
  </conditionalFormatting>
  <conditionalFormatting sqref="M192:N192">
    <cfRule type="cellIs" dxfId="16" priority="17" operator="equal">
      <formula>0</formula>
    </cfRule>
  </conditionalFormatting>
  <conditionalFormatting sqref="O70:P70 O72:P72 O74:P74 O76:P76 O78:P78 O80:P80 O82:P82">
    <cfRule type="cellIs" dxfId="15" priority="16" operator="equal">
      <formula>0</formula>
    </cfRule>
  </conditionalFormatting>
  <conditionalFormatting sqref="M70:N70 M72:N72 M74:N74 M76:N76 M78:N78 M80:N80 M82:N84">
    <cfRule type="cellIs" dxfId="14" priority="15" operator="equal">
      <formula>0</formula>
    </cfRule>
  </conditionalFormatting>
  <conditionalFormatting sqref="O84:P84">
    <cfRule type="cellIs" dxfId="13" priority="14" operator="equal">
      <formula>0</formula>
    </cfRule>
  </conditionalFormatting>
  <conditionalFormatting sqref="O102:P102">
    <cfRule type="cellIs" dxfId="12" priority="13" operator="equal">
      <formula>0</formula>
    </cfRule>
  </conditionalFormatting>
  <conditionalFormatting sqref="O88:P88">
    <cfRule type="cellIs" dxfId="11" priority="12" operator="equal">
      <formula>0</formula>
    </cfRule>
  </conditionalFormatting>
  <conditionalFormatting sqref="O90:P90">
    <cfRule type="cellIs" dxfId="10" priority="11" operator="equal">
      <formula>0</formula>
    </cfRule>
  </conditionalFormatting>
  <conditionalFormatting sqref="O92:P92">
    <cfRule type="cellIs" dxfId="9" priority="10" operator="equal">
      <formula>0</formula>
    </cfRule>
  </conditionalFormatting>
  <conditionalFormatting sqref="O94:P94">
    <cfRule type="cellIs" dxfId="8" priority="9" operator="equal">
      <formula>0</formula>
    </cfRule>
  </conditionalFormatting>
  <conditionalFormatting sqref="O96:P96">
    <cfRule type="cellIs" dxfId="7" priority="8" operator="equal">
      <formula>0</formula>
    </cfRule>
  </conditionalFormatting>
  <conditionalFormatting sqref="O98:P98">
    <cfRule type="cellIs" dxfId="6" priority="7" operator="equal">
      <formula>0</formula>
    </cfRule>
  </conditionalFormatting>
  <conditionalFormatting sqref="M86:N86">
    <cfRule type="cellIs" dxfId="5" priority="5" operator="equal">
      <formula>0</formula>
    </cfRule>
  </conditionalFormatting>
  <conditionalFormatting sqref="O86:P86">
    <cfRule type="cellIs" dxfId="4" priority="6" operator="equal">
      <formula>0</formula>
    </cfRule>
  </conditionalFormatting>
  <conditionalFormatting sqref="M108:N108">
    <cfRule type="cellIs" dxfId="3" priority="4" operator="equal">
      <formula>0</formula>
    </cfRule>
  </conditionalFormatting>
  <conditionalFormatting sqref="M122:N122 M120:N120">
    <cfRule type="cellIs" dxfId="2" priority="3" operator="equal">
      <formula>0</formula>
    </cfRule>
  </conditionalFormatting>
  <conditionalFormatting sqref="M124:N124">
    <cfRule type="cellIs" dxfId="1" priority="2" operator="equal">
      <formula>0</formula>
    </cfRule>
  </conditionalFormatting>
  <conditionalFormatting sqref="M88:N88 M90:N90 M92:N92 M94:N94 M96:N96 M98:N98 M100:N102">
    <cfRule type="cellIs" dxfId="0" priority="1" operator="equal">
      <formula>0</formula>
    </cfRule>
  </conditionalFormatting>
  <dataValidations count="1">
    <dataValidation type="list" allowBlank="1" showInputMessage="1" showErrorMessage="1" sqref="L317:L318 L321:L322 L346:L347 J176 H198 H200 H203 H205">
      <formula1>Oui_Non</formula1>
    </dataValidation>
  </dataValidations>
  <pageMargins left="0.23622047244094491" right="0.23622047244094491" top="0.74803149606299213" bottom="0.74803149606299213" header="0.31496062992125984" footer="0.31496062992125984"/>
  <pageSetup paperSize="8" scale="84" fitToHeight="0" orientation="portrait" r:id="rId1"/>
  <rowBreaks count="3" manualBreakCount="3">
    <brk id="64" min="1" max="15" man="1"/>
    <brk id="206" min="1" max="15" man="1"/>
    <brk id="285" min="1" max="15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ThisWorkbook.rotation">
                <anchor moveWithCells="1" sizeWithCells="1">
                  <from>
                    <xdr:col>16</xdr:col>
                    <xdr:colOff>666750</xdr:colOff>
                    <xdr:row>55</xdr:row>
                    <xdr:rowOff>19050</xdr:rowOff>
                  </from>
                  <to>
                    <xdr:col>18</xdr:col>
                    <xdr:colOff>66675</xdr:colOff>
                    <xdr:row>56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Formules</vt:lpstr>
      <vt:lpstr>Notice</vt:lpstr>
      <vt:lpstr>RECAP</vt:lpstr>
      <vt:lpstr>Fiche Données</vt:lpstr>
      <vt:lpstr>Base</vt:lpstr>
      <vt:lpstr>RDC</vt:lpstr>
      <vt:lpstr>R+1</vt:lpstr>
      <vt:lpstr>R+2</vt:lpstr>
      <vt:lpstr>R+3</vt:lpstr>
      <vt:lpstr>Colonne_F</vt:lpstr>
      <vt:lpstr>Colonnes</vt:lpstr>
      <vt:lpstr>Données_Base</vt:lpstr>
      <vt:lpstr>Oui_Non</vt:lpstr>
      <vt:lpstr>Parpaing</vt:lpstr>
      <vt:lpstr>RECAP</vt:lpstr>
      <vt:lpstr>'R+1'!VAR</vt:lpstr>
      <vt:lpstr>'R+2'!VAR</vt:lpstr>
      <vt:lpstr>'R+3'!VAR</vt:lpstr>
      <vt:lpstr>RDC!VAR</vt:lpstr>
      <vt:lpstr>VAR</vt:lpstr>
      <vt:lpstr>Base!Zone_d_impression</vt:lpstr>
      <vt:lpstr>'R+1'!Zone_d_impression</vt:lpstr>
      <vt:lpstr>'R+2'!Zone_d_impression</vt:lpstr>
      <vt:lpstr>'R+3'!Zone_d_impression</vt:lpstr>
      <vt:lpstr>RDC!Zone_d_impression</vt:lpstr>
      <vt:lpstr>RECAP!Zone_d_impression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stgbim</dc:creator>
  <cp:lastModifiedBy>stgbim</cp:lastModifiedBy>
  <cp:lastPrinted>2017-01-03T13:19:00Z</cp:lastPrinted>
  <dcterms:created xsi:type="dcterms:W3CDTF">2016-12-07T10:46:31Z</dcterms:created>
  <dcterms:modified xsi:type="dcterms:W3CDTF">2017-05-10T06:51:53Z</dcterms:modified>
</cp:coreProperties>
</file>